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426"/>
  <workbookPr/>
  <mc:AlternateContent xmlns:mc="http://schemas.openxmlformats.org/markup-compatibility/2006">
    <mc:Choice Requires="x15">
      <x15ac:absPath xmlns:x15ac="http://schemas.microsoft.com/office/spreadsheetml/2010/11/ac" url="F:\Programlama\Python\Projeler\FikatiaV06\IDialoglar\IFikoDokumantasyon\QIFikoDokuman\sablonlar\"/>
    </mc:Choice>
  </mc:AlternateContent>
  <bookViews>
    <workbookView xWindow="0" yWindow="240" windowWidth="16380" windowHeight="7950" tabRatio="306" activeTab="1"/>
  </bookViews>
  <sheets>
    <sheet name="FikoYT" sheetId="2" r:id="rId1"/>
    <sheet name="Programlar" sheetId="4" r:id="rId2"/>
    <sheet name="Örnekler" sheetId="3" r:id="rId3"/>
    <sheet name="Sayfa-1" sheetId="1" r:id="rId4"/>
    <sheet name="Sayfa-2" sheetId="6" r:id="rId5"/>
  </sheets>
  <definedNames>
    <definedName name="anaProje">FikoYT!$C$3</definedName>
    <definedName name="camDosyasi">FikoYT!$C$11</definedName>
    <definedName name="camOlculerı">FikoYT!$C$13</definedName>
    <definedName name="camOlculeri">FikoYT!$C$13</definedName>
    <definedName name="camSorumlusu">FikoYT!$C$14</definedName>
    <definedName name="isEmriNo">FikoYT!$C$1</definedName>
    <definedName name="malzemesi">FikoYT!$C$6</definedName>
    <definedName name="modelDosyasi">FikoYT!$C$10</definedName>
    <definedName name="musteriFirma">FikoYT!$C$2</definedName>
    <definedName name="operasyonIsmi">FikoYT!$C$5</definedName>
    <definedName name="ParcaNo">FikoYT!$C$4</definedName>
    <definedName name="Print_Area" localSheetId="3">'Sayfa-1'!$A$1:$V$62</definedName>
    <definedName name="Print_Area" localSheetId="4">'Sayfa-2'!$A$1:$V$62</definedName>
    <definedName name="sifirX">FikoYT!$C$16</definedName>
    <definedName name="sifirY">FikoYT!$C$17</definedName>
    <definedName name="sifirZ">FikoYT!$C$18</definedName>
    <definedName name="tarih">FikoYT!$C$7</definedName>
    <definedName name="tasarimOlculeri">FikoYT!$C$12</definedName>
    <definedName name="tasarimSorumlusu">FikoYT!$C$15</definedName>
    <definedName name="tezgah">FikoYT!$C$8</definedName>
    <definedName name="yazma_alani" localSheetId="3">'Sayfa-1'!$A$1:$V$62</definedName>
    <definedName name="yazma_alani" localSheetId="4">'Sayfa-2'!$A$1:$V$62</definedName>
  </definedNames>
  <calcPr calcId="162913"/>
</workbook>
</file>

<file path=xl/calcChain.xml><?xml version="1.0" encoding="utf-8"?>
<calcChain xmlns="http://schemas.openxmlformats.org/spreadsheetml/2006/main">
  <c r="B15" i="1" l="1"/>
  <c r="G15" i="1"/>
  <c r="H15" i="1"/>
  <c r="J15" i="1"/>
  <c r="L15" i="1"/>
  <c r="M15" i="1"/>
  <c r="N15" i="1"/>
  <c r="O15" i="1"/>
  <c r="P15" i="1"/>
  <c r="Q15" i="1"/>
  <c r="R15" i="1"/>
  <c r="S15" i="1"/>
  <c r="T15" i="1" s="1"/>
  <c r="U15" i="1"/>
  <c r="F15" i="1"/>
  <c r="U16" i="6" l="1"/>
  <c r="U17" i="6"/>
  <c r="U18" i="6"/>
  <c r="U19" i="6"/>
  <c r="U20" i="6"/>
  <c r="U21" i="6"/>
  <c r="U22" i="6"/>
  <c r="U23" i="6"/>
  <c r="U24" i="6"/>
  <c r="U25" i="6"/>
  <c r="U26" i="6"/>
  <c r="U27" i="6"/>
  <c r="U28" i="6"/>
  <c r="U29" i="6"/>
  <c r="U30" i="6"/>
  <c r="U31" i="6"/>
  <c r="U32" i="6"/>
  <c r="U33" i="6"/>
  <c r="U34" i="6"/>
  <c r="U35" i="6"/>
  <c r="U36" i="6"/>
  <c r="U37" i="6"/>
  <c r="U38" i="6"/>
  <c r="U39" i="6"/>
  <c r="U15" i="6"/>
  <c r="S16" i="6" l="1"/>
  <c r="T16" i="6" s="1"/>
  <c r="S17" i="6"/>
  <c r="S18" i="6"/>
  <c r="S19" i="6"/>
  <c r="T19" i="6" s="1"/>
  <c r="S20" i="6"/>
  <c r="S21" i="6"/>
  <c r="S22" i="6"/>
  <c r="S23" i="6"/>
  <c r="T23" i="6" s="1"/>
  <c r="S24" i="6"/>
  <c r="T24" i="6" s="1"/>
  <c r="S25" i="6"/>
  <c r="S26" i="6"/>
  <c r="S27" i="6"/>
  <c r="T27" i="6" s="1"/>
  <c r="S28" i="6"/>
  <c r="S29" i="6"/>
  <c r="S30" i="6"/>
  <c r="S31" i="6"/>
  <c r="T31" i="6" s="1"/>
  <c r="S32" i="6"/>
  <c r="T32" i="6" s="1"/>
  <c r="S33" i="6"/>
  <c r="S34" i="6"/>
  <c r="S35" i="6"/>
  <c r="T35" i="6" s="1"/>
  <c r="S36" i="6"/>
  <c r="S37" i="6"/>
  <c r="S38" i="6"/>
  <c r="S39" i="6"/>
  <c r="T39" i="6" s="1"/>
  <c r="S15" i="6"/>
  <c r="R16" i="6"/>
  <c r="R17" i="6"/>
  <c r="R18" i="6"/>
  <c r="R19" i="6"/>
  <c r="R20" i="6"/>
  <c r="R21" i="6"/>
  <c r="R22" i="6"/>
  <c r="R23" i="6"/>
  <c r="R24" i="6"/>
  <c r="R25" i="6"/>
  <c r="R26" i="6"/>
  <c r="R27" i="6"/>
  <c r="R28" i="6"/>
  <c r="R29" i="6"/>
  <c r="R30" i="6"/>
  <c r="R31" i="6"/>
  <c r="R32" i="6"/>
  <c r="R33" i="6"/>
  <c r="R34" i="6"/>
  <c r="R35" i="6"/>
  <c r="R36" i="6"/>
  <c r="R37" i="6"/>
  <c r="R38" i="6"/>
  <c r="R39" i="6"/>
  <c r="R15" i="6"/>
  <c r="Q16" i="6"/>
  <c r="Q17" i="6"/>
  <c r="Q18" i="6"/>
  <c r="Q19" i="6"/>
  <c r="Q20" i="6"/>
  <c r="Q21" i="6"/>
  <c r="Q22" i="6"/>
  <c r="Q23" i="6"/>
  <c r="Q24" i="6"/>
  <c r="Q25" i="6"/>
  <c r="Q26" i="6"/>
  <c r="Q27" i="6"/>
  <c r="Q28" i="6"/>
  <c r="Q29" i="6"/>
  <c r="Q30" i="6"/>
  <c r="Q31" i="6"/>
  <c r="Q32" i="6"/>
  <c r="Q33" i="6"/>
  <c r="Q34" i="6"/>
  <c r="Q35" i="6"/>
  <c r="Q36" i="6"/>
  <c r="Q37" i="6"/>
  <c r="Q38" i="6"/>
  <c r="Q39" i="6"/>
  <c r="Q15" i="6"/>
  <c r="P16" i="6"/>
  <c r="P17" i="6"/>
  <c r="P18" i="6"/>
  <c r="P19" i="6"/>
  <c r="P20" i="6"/>
  <c r="P21" i="6"/>
  <c r="P22" i="6"/>
  <c r="P23" i="6"/>
  <c r="P24" i="6"/>
  <c r="P25" i="6"/>
  <c r="P26" i="6"/>
  <c r="P27" i="6"/>
  <c r="P28" i="6"/>
  <c r="P29" i="6"/>
  <c r="P30" i="6"/>
  <c r="P31" i="6"/>
  <c r="P32" i="6"/>
  <c r="P33" i="6"/>
  <c r="P34" i="6"/>
  <c r="P35" i="6"/>
  <c r="P36" i="6"/>
  <c r="P37" i="6"/>
  <c r="P38" i="6"/>
  <c r="P39" i="6"/>
  <c r="P15" i="6"/>
  <c r="O16" i="6"/>
  <c r="O17" i="6"/>
  <c r="O18" i="6"/>
  <c r="O19" i="6"/>
  <c r="O20" i="6"/>
  <c r="O21" i="6"/>
  <c r="O22" i="6"/>
  <c r="O23" i="6"/>
  <c r="O24" i="6"/>
  <c r="O25" i="6"/>
  <c r="O26" i="6"/>
  <c r="O27" i="6"/>
  <c r="O28" i="6"/>
  <c r="O29" i="6"/>
  <c r="O30" i="6"/>
  <c r="O31" i="6"/>
  <c r="O32" i="6"/>
  <c r="O33" i="6"/>
  <c r="O34" i="6"/>
  <c r="O35" i="6"/>
  <c r="O36" i="6"/>
  <c r="O37" i="6"/>
  <c r="O38" i="6"/>
  <c r="O39" i="6"/>
  <c r="O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35" i="6"/>
  <c r="N36" i="6"/>
  <c r="N37" i="6"/>
  <c r="N38" i="6"/>
  <c r="N39" i="6"/>
  <c r="N15" i="6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M16" i="6"/>
  <c r="M17" i="6"/>
  <c r="M18" i="6"/>
  <c r="M19" i="6"/>
  <c r="M20" i="6"/>
  <c r="M21" i="6"/>
  <c r="M22" i="6"/>
  <c r="M23" i="6"/>
  <c r="M24" i="6"/>
  <c r="M25" i="6"/>
  <c r="M26" i="6"/>
  <c r="M27" i="6"/>
  <c r="M28" i="6"/>
  <c r="M29" i="6"/>
  <c r="M30" i="6"/>
  <c r="M31" i="6"/>
  <c r="M32" i="6"/>
  <c r="M33" i="6"/>
  <c r="M34" i="6"/>
  <c r="M35" i="6"/>
  <c r="M36" i="6"/>
  <c r="M37" i="6"/>
  <c r="M38" i="6"/>
  <c r="M39" i="6"/>
  <c r="M15" i="6"/>
  <c r="L16" i="6"/>
  <c r="L17" i="6"/>
  <c r="L18" i="6"/>
  <c r="L19" i="6"/>
  <c r="L20" i="6"/>
  <c r="L21" i="6"/>
  <c r="L22" i="6"/>
  <c r="L23" i="6"/>
  <c r="L24" i="6"/>
  <c r="L25" i="6"/>
  <c r="L26" i="6"/>
  <c r="L27" i="6"/>
  <c r="L28" i="6"/>
  <c r="L29" i="6"/>
  <c r="L30" i="6"/>
  <c r="L31" i="6"/>
  <c r="L32" i="6"/>
  <c r="L33" i="6"/>
  <c r="L34" i="6"/>
  <c r="L35" i="6"/>
  <c r="L36" i="6"/>
  <c r="L37" i="6"/>
  <c r="L38" i="6"/>
  <c r="L39" i="6"/>
  <c r="L15" i="6"/>
  <c r="J39" i="6"/>
  <c r="J16" i="6"/>
  <c r="J17" i="6"/>
  <c r="J18" i="6"/>
  <c r="J19" i="6"/>
  <c r="J20" i="6"/>
  <c r="J21" i="6"/>
  <c r="J22" i="6"/>
  <c r="J23" i="6"/>
  <c r="J24" i="6"/>
  <c r="J25" i="6"/>
  <c r="J26" i="6"/>
  <c r="J27" i="6"/>
  <c r="J28" i="6"/>
  <c r="J29" i="6"/>
  <c r="J30" i="6"/>
  <c r="J31" i="6"/>
  <c r="J32" i="6"/>
  <c r="J33" i="6"/>
  <c r="J34" i="6"/>
  <c r="J35" i="6"/>
  <c r="J36" i="6"/>
  <c r="J37" i="6"/>
  <c r="J38" i="6"/>
  <c r="J15" i="6"/>
  <c r="H16" i="6"/>
  <c r="H17" i="6"/>
  <c r="H18" i="6"/>
  <c r="H19" i="6"/>
  <c r="H20" i="6"/>
  <c r="H21" i="6"/>
  <c r="H22" i="6"/>
  <c r="H23" i="6"/>
  <c r="H24" i="6"/>
  <c r="H25" i="6"/>
  <c r="H26" i="6"/>
  <c r="H27" i="6"/>
  <c r="H28" i="6"/>
  <c r="H29" i="6"/>
  <c r="H30" i="6"/>
  <c r="H31" i="6"/>
  <c r="H32" i="6"/>
  <c r="H33" i="6"/>
  <c r="H34" i="6"/>
  <c r="H35" i="6"/>
  <c r="H36" i="6"/>
  <c r="H37" i="6"/>
  <c r="H38" i="6"/>
  <c r="H39" i="6"/>
  <c r="H15" i="6"/>
  <c r="G16" i="6"/>
  <c r="G17" i="6"/>
  <c r="G18" i="6"/>
  <c r="G19" i="6"/>
  <c r="G20" i="6"/>
  <c r="G21" i="6"/>
  <c r="G22" i="6"/>
  <c r="G23" i="6"/>
  <c r="G24" i="6"/>
  <c r="G25" i="6"/>
  <c r="G26" i="6"/>
  <c r="G27" i="6"/>
  <c r="G28" i="6"/>
  <c r="G29" i="6"/>
  <c r="G30" i="6"/>
  <c r="G31" i="6"/>
  <c r="G32" i="6"/>
  <c r="G33" i="6"/>
  <c r="G34" i="6"/>
  <c r="G35" i="6"/>
  <c r="G36" i="6"/>
  <c r="G37" i="6"/>
  <c r="G38" i="6"/>
  <c r="G39" i="6"/>
  <c r="G15" i="6"/>
  <c r="F16" i="6"/>
  <c r="F17" i="6"/>
  <c r="F18" i="6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34" i="6"/>
  <c r="F35" i="6"/>
  <c r="F36" i="6"/>
  <c r="F37" i="6"/>
  <c r="F38" i="6"/>
  <c r="F39" i="6"/>
  <c r="F15" i="6"/>
  <c r="B16" i="6"/>
  <c r="B17" i="6"/>
  <c r="B18" i="6"/>
  <c r="B19" i="6"/>
  <c r="B20" i="6"/>
  <c r="B21" i="6"/>
  <c r="B22" i="6"/>
  <c r="B23" i="6"/>
  <c r="B24" i="6"/>
  <c r="B25" i="6"/>
  <c r="B26" i="6"/>
  <c r="B27" i="6"/>
  <c r="B28" i="6"/>
  <c r="B29" i="6"/>
  <c r="B30" i="6"/>
  <c r="B31" i="6"/>
  <c r="B32" i="6"/>
  <c r="B33" i="6"/>
  <c r="B34" i="6"/>
  <c r="B35" i="6"/>
  <c r="B36" i="6"/>
  <c r="B37" i="6"/>
  <c r="B38" i="6"/>
  <c r="B39" i="6"/>
  <c r="B15" i="6"/>
  <c r="D60" i="6"/>
  <c r="D58" i="6"/>
  <c r="B57" i="6"/>
  <c r="B56" i="6"/>
  <c r="B55" i="6"/>
  <c r="A53" i="6"/>
  <c r="A51" i="6"/>
  <c r="T38" i="6"/>
  <c r="T37" i="6"/>
  <c r="T36" i="6"/>
  <c r="T34" i="6"/>
  <c r="T33" i="6"/>
  <c r="T30" i="6"/>
  <c r="T29" i="6"/>
  <c r="T28" i="6"/>
  <c r="T26" i="6"/>
  <c r="T25" i="6"/>
  <c r="T22" i="6"/>
  <c r="T21" i="6"/>
  <c r="T20" i="6"/>
  <c r="T18" i="6"/>
  <c r="T17" i="6"/>
  <c r="D10" i="6"/>
  <c r="D8" i="6"/>
  <c r="T6" i="6"/>
  <c r="N6" i="6"/>
  <c r="I6" i="6"/>
  <c r="D6" i="6"/>
  <c r="T4" i="6"/>
  <c r="I4" i="6"/>
  <c r="D4" i="6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L39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S40" i="6" l="1"/>
  <c r="T15" i="6"/>
  <c r="T40" i="6" s="1"/>
  <c r="S16" i="1" l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T34" i="1" l="1"/>
  <c r="U34" i="1"/>
  <c r="U16" i="1" l="1"/>
  <c r="U17" i="1"/>
  <c r="U18" i="1"/>
  <c r="U19" i="1"/>
  <c r="U20" i="1"/>
  <c r="U21" i="1"/>
  <c r="U22" i="1"/>
  <c r="U23" i="1"/>
  <c r="U24" i="1"/>
  <c r="U25" i="1"/>
  <c r="U26" i="1"/>
  <c r="U27" i="1"/>
  <c r="U28" i="1"/>
  <c r="U29" i="1"/>
  <c r="U30" i="1"/>
  <c r="U31" i="1"/>
  <c r="U32" i="1"/>
  <c r="U33" i="1"/>
  <c r="U35" i="1"/>
  <c r="U36" i="1"/>
  <c r="U37" i="1"/>
  <c r="U38" i="1"/>
  <c r="U39" i="1"/>
  <c r="T27" i="1" l="1"/>
  <c r="T21" i="1" l="1"/>
  <c r="T19" i="1" l="1"/>
  <c r="B57" i="1" l="1"/>
  <c r="B56" i="1"/>
  <c r="B55" i="1"/>
  <c r="T4" i="1"/>
  <c r="D10" i="1"/>
  <c r="D8" i="1"/>
  <c r="D6" i="1"/>
  <c r="N6" i="1"/>
  <c r="I6" i="1"/>
  <c r="I4" i="1"/>
  <c r="D4" i="1"/>
  <c r="A53" i="1"/>
  <c r="A51" i="1"/>
  <c r="D60" i="1"/>
  <c r="D58" i="1"/>
  <c r="T6" i="1"/>
  <c r="T22" i="1" l="1"/>
  <c r="T20" i="1"/>
  <c r="T16" i="1"/>
  <c r="T17" i="1" l="1"/>
  <c r="T18" i="1"/>
  <c r="T23" i="1"/>
  <c r="T24" i="1"/>
  <c r="T25" i="1"/>
  <c r="T26" i="1"/>
  <c r="T28" i="1"/>
  <c r="T29" i="1"/>
  <c r="T30" i="1"/>
  <c r="T31" i="1"/>
  <c r="T32" i="1"/>
  <c r="T33" i="1"/>
  <c r="T35" i="1"/>
  <c r="T36" i="1"/>
  <c r="T37" i="1"/>
  <c r="T38" i="1"/>
  <c r="T39" i="1"/>
  <c r="T40" i="1" l="1"/>
  <c r="S40" i="1" l="1"/>
</calcChain>
</file>

<file path=xl/sharedStrings.xml><?xml version="1.0" encoding="utf-8"?>
<sst xmlns="http://schemas.openxmlformats.org/spreadsheetml/2006/main" count="358" uniqueCount="243">
  <si>
    <t>İş Emri No:</t>
  </si>
  <si>
    <t>Tarih:</t>
  </si>
  <si>
    <t>Müşteri Firma:</t>
  </si>
  <si>
    <t>Parça No:</t>
  </si>
  <si>
    <t>Cam Dosyası :</t>
  </si>
  <si>
    <t>İŞLEME BİLGİLERİ</t>
  </si>
  <si>
    <t>İŞLEM NO:</t>
  </si>
  <si>
    <t>PROGRAM NO</t>
  </si>
  <si>
    <t>İŞLEME ZAMANI (dk.)</t>
  </si>
  <si>
    <t>TEORİK</t>
  </si>
  <si>
    <t xml:space="preserve"> </t>
  </si>
  <si>
    <t>YUZEY OFSET</t>
  </si>
  <si>
    <t>ÇEVRE OFSET</t>
  </si>
  <si>
    <t>İŞLEM ADI VE AÇIKLAMASI</t>
  </si>
  <si>
    <t>İLERLEME</t>
  </si>
  <si>
    <t>HATVE (Z)</t>
  </si>
  <si>
    <t xml:space="preserve">YAN HATVE </t>
  </si>
  <si>
    <t>mm  veya  %</t>
  </si>
  <si>
    <t>TAKIM BOYU
mm</t>
  </si>
  <si>
    <t>Catia Model :</t>
  </si>
  <si>
    <t>X :</t>
  </si>
  <si>
    <t>Y :</t>
  </si>
  <si>
    <t>Z :</t>
  </si>
  <si>
    <t>Malzemesi :</t>
  </si>
  <si>
    <t>Operasyon İsmi :</t>
  </si>
  <si>
    <t>TOPLAM SÜRE DK.</t>
  </si>
  <si>
    <t>Yayın Tarihi:28.08.2016</t>
  </si>
  <si>
    <t>Tezgah:</t>
  </si>
  <si>
    <t>Kaçma Değerleri</t>
  </si>
  <si>
    <t>Açılar</t>
  </si>
  <si>
    <t>TAKIM</t>
  </si>
  <si>
    <t>CAM  Sorumlusu</t>
  </si>
  <si>
    <t>İş Emri No</t>
  </si>
  <si>
    <t>Ana Proje</t>
  </si>
  <si>
    <t>Müşteri Firma</t>
  </si>
  <si>
    <t>Parça No</t>
  </si>
  <si>
    <t>Operasyon İsmi</t>
  </si>
  <si>
    <t>Malzemesi</t>
  </si>
  <si>
    <t>Tarih</t>
  </si>
  <si>
    <t>Tezgah</t>
  </si>
  <si>
    <t>Sayfa</t>
  </si>
  <si>
    <t>Model Dosyası</t>
  </si>
  <si>
    <t>Cam Dosyası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</si>
  <si>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</si>
  <si>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</si>
  <si>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</si>
  <si>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</si>
  <si>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</si>
  <si>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</si>
  <si>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</si>
  <si>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</si>
  <si>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</si>
  <si>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</si>
  <si>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</si>
  <si>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</si>
  <si>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</si>
  <si>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</si>
  <si>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</si>
  <si>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</si>
  <si>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</si>
  <si>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</si>
  <si>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</si>
  <si>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</si>
  <si>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</si>
  <si>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</si>
  <si>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</si>
  <si>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</si>
  <si>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</si>
  <si>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Ana Proje :</t>
  </si>
  <si>
    <t>[M] = Magazinli;  [A] = Simultane Açılı( Farklı Açılar ); [H] = Hesaplatılmamış</t>
  </si>
  <si>
    <t>BİLGİ KODU</t>
  </si>
  <si>
    <t>TAHMİNİ SAAT</t>
  </si>
  <si>
    <t>Sıfırlama Talimatları</t>
  </si>
  <si>
    <t>X</t>
  </si>
  <si>
    <t>Y</t>
  </si>
  <si>
    <t>Z</t>
  </si>
  <si>
    <t>A</t>
  </si>
  <si>
    <t>B</t>
  </si>
  <si>
    <t>C</t>
  </si>
  <si>
    <t>D</t>
  </si>
  <si>
    <t>E</t>
  </si>
  <si>
    <t>F</t>
  </si>
  <si>
    <t>G</t>
  </si>
  <si>
    <t>H</t>
  </si>
  <si>
    <t>KONTROL NOKTALARI, ÖLÇÜLER VEYA EK KOORDİNATLAR</t>
  </si>
  <si>
    <t>Ölçü &lt;&gt; Açıklama</t>
  </si>
  <si>
    <t>No</t>
  </si>
  <si>
    <t>Parça Dış Hat Sınır Ölçüleri ( X Y Z ) - Tasarım</t>
  </si>
  <si>
    <t>Kütük Dış Hat Sınır Ölçüleri ( X Y Z ) - Cam</t>
  </si>
  <si>
    <t>Tasarım Ölçüler</t>
  </si>
  <si>
    <t>Cam Ölçüleri</t>
  </si>
  <si>
    <t>Tasarım Sorumlusu</t>
  </si>
  <si>
    <t>Cam Sorumlusu</t>
  </si>
  <si>
    <t>Fikri TOPALOĞLU</t>
  </si>
  <si>
    <t>FANUC HEINDENHAIN</t>
  </si>
  <si>
    <t>Sıfır X</t>
  </si>
  <si>
    <t>Sıfır Y</t>
  </si>
  <si>
    <t>Sıfır Z</t>
  </si>
  <si>
    <t>FR=082</t>
  </si>
  <si>
    <t>Sıra No</t>
  </si>
  <si>
    <t>Program Açıklama</t>
  </si>
  <si>
    <t>Program Adı</t>
  </si>
  <si>
    <t>Takım</t>
  </si>
  <si>
    <t>Takım Boy</t>
  </si>
  <si>
    <t>İşleme İlerlemesi</t>
  </si>
  <si>
    <t>Yanal Adım</t>
  </si>
  <si>
    <t>Yüzey Offset</t>
  </si>
  <si>
    <t>Çevre Offset</t>
  </si>
  <si>
    <t>İşleme Süresi</t>
  </si>
  <si>
    <t>Magazinli</t>
  </si>
  <si>
    <t>Açısal Offset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</si>
  <si>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</si>
  <si>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</si>
  <si>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</si>
  <si>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</si>
  <si>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</si>
  <si>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</si>
  <si>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</si>
  <si>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</si>
  <si>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</si>
  <si>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</si>
  <si>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</si>
  <si>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</si>
  <si>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</si>
  <si>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</si>
  <si>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</si>
  <si>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</si>
  <si>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</si>
  <si>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</si>
  <si>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</si>
  <si>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</si>
  <si>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</si>
  <si>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</si>
  <si>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</si>
  <si>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</si>
  <si>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</si>
  <si>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</si>
  <si>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</si>
  <si>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</si>
  <si>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</si>
  <si>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</si>
  <si>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</si>
  <si>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</si>
  <si>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</si>
  <si>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</si>
  <si>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</si>
  <si>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</si>
  <si>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</si>
  <si>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</si>
  <si>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</si>
  <si>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</si>
  <si>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</si>
  <si>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</si>
  <si>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</si>
  <si>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</si>
  <si>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</si>
  <si>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</si>
  <si>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</si>
  <si>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</si>
  <si>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</si>
  <si>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</si>
  <si>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</si>
  <si>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</si>
  <si>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</si>
  <si>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</si>
  <si>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</si>
  <si>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</si>
  <si>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</si>
  <si>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</si>
  <si>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</si>
  <si>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</si>
  <si>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</si>
  <si>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</si>
  <si>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</si>
  <si>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</si>
  <si>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</si>
  <si>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</si>
  <si>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</si>
  <si>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</si>
  <si>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</si>
  <si>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</si>
  <si>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</si>
  <si>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</si>
  <si>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</si>
  <si>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</si>
  <si>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</si>
  <si>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</si>
  <si>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</si>
  <si>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</si>
  <si>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</si>
  <si>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</si>
  <si>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</si>
  <si>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</si>
  <si>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</si>
  <si>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</si>
  <si>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</si>
  <si>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</si>
  <si>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</si>
  <si>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</si>
  <si>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</si>
  <si>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</si>
  <si>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</si>
  <si>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</si>
  <si>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</si>
  <si>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</si>
  <si>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</si>
  <si>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</si>
  <si>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</si>
  <si>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</si>
  <si>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</si>
  <si>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</si>
  <si>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</si>
  <si>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</si>
  <si>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</si>
  <si>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</si>
  <si>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</si>
  <si>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</si>
  <si>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</si>
  <si>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</si>
  <si>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</si>
  <si>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</si>
  <si>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</si>
  <si>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</si>
  <si>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</si>
  <si>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</si>
  <si>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</si>
  <si>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</si>
  <si>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</si>
  <si>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</si>
  <si>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</si>
  <si>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</si>
  <si>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</si>
  <si>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</si>
  <si>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</si>
  <si>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</si>
  <si>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</si>
  <si>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Hatve</t>
  </si>
  <si>
    <t>Aktif</t>
  </si>
  <si>
    <t>+0.1 Açısal Offsetl Değerleri
Formdan 0.1 Uzaklaştırır</t>
  </si>
  <si>
    <t>Devir</t>
  </si>
  <si>
    <t>Operasyon Boyutları</t>
  </si>
  <si>
    <t>Hesaplatılmamış</t>
  </si>
  <si>
    <t>Bilgi Kodu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</si>
</sst>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\/mm\/yyyy"/>
    <numFmt numFmtId="165" formatCode="0.0"/>
    <numFmt numFmtId="166" formatCode="0;\-0;;@"/>
    <numFmt numFmtId="167" formatCode="0.00;\-0;"/>
  </numFmts>
  <fonts count="17" x14ac:knownFonts="1">
    <font>
      <sz val="10"/>
      <name val="Arial"/>
      <family val="2"/>
      <charset val="162"/>
    </font>
    <font>
      <sz val="20"/>
      <name val="Arial"/>
      <family val="2"/>
      <charset val="162"/>
    </font>
    <font>
      <sz val="10"/>
      <name val="Tahoma"/>
      <family val="2"/>
      <charset val="162"/>
    </font>
    <font>
      <sz val="8"/>
      <name val="Tahoma"/>
      <family val="2"/>
      <charset val="162"/>
    </font>
    <font>
      <b/>
      <sz val="8"/>
      <name val="Tahoma"/>
      <family val="2"/>
      <charset val="162"/>
    </font>
    <font>
      <b/>
      <sz val="10"/>
      <name val="Tahoma"/>
      <family val="2"/>
      <charset val="162"/>
    </font>
    <font>
      <b/>
      <sz val="6"/>
      <name val="Tahoma"/>
      <family val="2"/>
      <charset val="162"/>
    </font>
    <font>
      <sz val="8"/>
      <name val="Arial"/>
      <family val="2"/>
      <charset val="162"/>
    </font>
    <font>
      <u/>
      <sz val="10"/>
      <color indexed="12"/>
      <name val="Arial"/>
      <family val="2"/>
      <charset val="162"/>
    </font>
    <font>
      <sz val="10"/>
      <name val="Arial"/>
      <family val="2"/>
      <charset val="162"/>
    </font>
    <font>
      <b/>
      <sz val="8"/>
      <name val="Arial"/>
      <family val="2"/>
      <charset val="162"/>
    </font>
    <font>
      <sz val="8"/>
      <color indexed="8"/>
      <name val="Tahoma"/>
      <family val="2"/>
      <charset val="162"/>
    </font>
    <font>
      <b/>
      <sz val="7"/>
      <color indexed="8"/>
      <name val="Tahoma"/>
      <family val="2"/>
      <charset val="162"/>
    </font>
    <font>
      <b/>
      <sz val="11"/>
      <color rgb="FF3F3F3F"/>
      <name val="Calibri"/>
      <family val="2"/>
      <charset val="162"/>
      <scheme val="minor"/>
    </font>
    <font>
      <b/>
      <sz val="12"/>
      <name val="Tahoma"/>
      <family val="2"/>
      <charset val="162"/>
    </font>
    <font>
      <b/>
      <sz val="8"/>
      <color theme="0"/>
      <name val="Tahoma"/>
      <family val="2"/>
      <charset val="162"/>
    </font>
    <font>
      <b/>
      <sz val="9"/>
      <color theme="0"/>
      <name val="Tahoma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3" tint="0.39997558519241921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 style="hair">
        <color indexed="64"/>
      </right>
      <top/>
      <bottom style="thin">
        <color indexed="8"/>
      </bottom>
      <diagonal/>
    </border>
    <border>
      <left style="hair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3" fillId="3" borderId="34" applyNumberFormat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9" fillId="4" borderId="35" applyNumberFormat="0" applyFont="0" applyAlignment="0" applyProtection="0"/>
  </cellStyleXfs>
  <cellXfs count="146">
    <xf numFmtId="0" fontId="0" fillId="0" borderId="0" xfId="0"/>
    <xf numFmtId="0" fontId="0" fillId="0" borderId="0" xfId="0" applyFont="1"/>
    <xf numFmtId="0" fontId="3" fillId="0" borderId="0" xfId="0" applyFont="1" applyFill="1" applyBorder="1"/>
    <xf numFmtId="0" fontId="3" fillId="0" borderId="0" xfId="0" applyFont="1" applyFill="1" applyBorder="1" applyAlignment="1">
      <alignment horizontal="right"/>
    </xf>
    <xf numFmtId="0" fontId="3" fillId="0" borderId="0" xfId="0" applyFont="1" applyBorder="1"/>
    <xf numFmtId="0" fontId="0" fillId="0" borderId="0" xfId="0" applyFont="1" applyBorder="1"/>
    <xf numFmtId="0" fontId="4" fillId="0" borderId="0" xfId="0" applyFont="1" applyFill="1" applyBorder="1" applyAlignment="1">
      <alignment horizontal="left"/>
    </xf>
    <xf numFmtId="0" fontId="7" fillId="0" borderId="0" xfId="0" applyFont="1"/>
    <xf numFmtId="0" fontId="2" fillId="0" borderId="0" xfId="0" applyFont="1" applyFill="1" applyBorder="1"/>
    <xf numFmtId="0" fontId="2" fillId="0" borderId="0" xfId="0" applyFont="1" applyBorder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 textRotation="90"/>
    </xf>
    <xf numFmtId="0" fontId="2" fillId="0" borderId="8" xfId="0" applyFont="1" applyFill="1" applyBorder="1"/>
    <xf numFmtId="0" fontId="0" fillId="0" borderId="9" xfId="0" applyFont="1" applyBorder="1"/>
    <xf numFmtId="0" fontId="8" fillId="0" borderId="0" xfId="2" applyFont="1" applyBorder="1" applyAlignment="1" applyProtection="1"/>
    <xf numFmtId="0" fontId="3" fillId="0" borderId="0" xfId="0" applyFont="1" applyFill="1" applyBorder="1" applyAlignment="1">
      <alignment horizontal="left" vertical="center"/>
    </xf>
    <xf numFmtId="2" fontId="10" fillId="0" borderId="11" xfId="0" applyNumberFormat="1" applyFont="1" applyBorder="1"/>
    <xf numFmtId="0" fontId="3" fillId="0" borderId="0" xfId="0" applyFont="1" applyFill="1" applyBorder="1" applyAlignment="1">
      <alignment vertical="center"/>
    </xf>
    <xf numFmtId="0" fontId="0" fillId="0" borderId="1" xfId="0" applyFont="1" applyBorder="1" applyAlignment="1"/>
    <xf numFmtId="0" fontId="0" fillId="0" borderId="2" xfId="0" applyFont="1" applyBorder="1" applyAlignment="1"/>
    <xf numFmtId="0" fontId="0" fillId="0" borderId="3" xfId="0" applyFont="1" applyBorder="1" applyAlignment="1"/>
    <xf numFmtId="0" fontId="0" fillId="0" borderId="4" xfId="0" applyFont="1" applyBorder="1" applyAlignment="1"/>
    <xf numFmtId="0" fontId="0" fillId="0" borderId="5" xfId="0" applyFont="1" applyBorder="1" applyAlignment="1"/>
    <xf numFmtId="0" fontId="0" fillId="0" borderId="6" xfId="0" applyFont="1" applyBorder="1" applyAlignment="1"/>
    <xf numFmtId="166" fontId="3" fillId="0" borderId="10" xfId="0" applyNumberFormat="1" applyFont="1" applyFill="1" applyBorder="1" applyAlignment="1">
      <alignment horizontal="center"/>
    </xf>
    <xf numFmtId="166" fontId="0" fillId="0" borderId="7" xfId="0" applyNumberFormat="1" applyFont="1" applyBorder="1" applyAlignment="1">
      <alignment horizontal="center" vertical="center"/>
    </xf>
    <xf numFmtId="2" fontId="3" fillId="2" borderId="7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top"/>
    </xf>
    <xf numFmtId="2" fontId="10" fillId="2" borderId="7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/>
    </xf>
    <xf numFmtId="0" fontId="0" fillId="0" borderId="0" xfId="0" applyFont="1" applyBorder="1" applyAlignment="1">
      <alignment horizontal="left"/>
    </xf>
    <xf numFmtId="0" fontId="3" fillId="0" borderId="0" xfId="0" applyFont="1" applyFill="1" applyBorder="1" applyAlignment="1">
      <alignment horizontal="left" indent="1"/>
    </xf>
    <xf numFmtId="0" fontId="3" fillId="0" borderId="0" xfId="0" applyFont="1" applyFill="1" applyBorder="1" applyAlignment="1">
      <alignment horizontal="left" vertical="center" indent="1"/>
    </xf>
    <xf numFmtId="0" fontId="3" fillId="0" borderId="10" xfId="0" applyFont="1" applyFill="1" applyBorder="1" applyAlignment="1">
      <alignment horizontal="center" vertical="center"/>
    </xf>
    <xf numFmtId="0" fontId="16" fillId="5" borderId="10" xfId="0" applyFont="1" applyFill="1" applyBorder="1" applyAlignment="1">
      <alignment horizontal="center" vertical="center"/>
    </xf>
    <xf numFmtId="0" fontId="16" fillId="5" borderId="7" xfId="0" applyFont="1" applyFill="1" applyBorder="1" applyAlignment="1">
      <alignment horizontal="center" vertical="center"/>
    </xf>
    <xf numFmtId="166" fontId="3" fillId="2" borderId="7" xfId="0" applyNumberFormat="1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/>
    </xf>
    <xf numFmtId="0" fontId="6" fillId="0" borderId="7" xfId="0" applyFont="1" applyFill="1" applyBorder="1" applyAlignment="1">
      <alignment horizontal="center" vertical="center"/>
    </xf>
    <xf numFmtId="49" fontId="0" fillId="0" borderId="0" xfId="0" applyNumberFormat="1"/>
    <xf numFmtId="0" fontId="3" fillId="0" borderId="7" xfId="0" applyFont="1" applyFill="1" applyBorder="1" applyAlignment="1">
      <alignment horizontal="center" vertical="center"/>
    </xf>
    <xf numFmtId="0" fontId="16" fillId="5" borderId="7" xfId="0" applyFont="1" applyFill="1" applyBorder="1" applyAlignment="1">
      <alignment horizontal="center" vertical="center"/>
    </xf>
    <xf numFmtId="167" fontId="3" fillId="2" borderId="7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left" vertical="center"/>
    </xf>
    <xf numFmtId="14" fontId="0" fillId="0" borderId="0" xfId="0" applyNumberFormat="1" applyAlignment="1">
      <alignment horizontal="left" vertical="center"/>
    </xf>
    <xf numFmtId="166" fontId="3" fillId="2" borderId="12" xfId="0" applyNumberFormat="1" applyFont="1" applyFill="1" applyBorder="1" applyAlignment="1">
      <alignment horizontal="center" vertical="center"/>
    </xf>
    <xf numFmtId="166" fontId="3" fillId="2" borderId="26" xfId="0" applyNumberFormat="1" applyFont="1" applyFill="1" applyBorder="1" applyAlignment="1">
      <alignment horizontal="center" vertical="center"/>
    </xf>
    <xf numFmtId="166" fontId="3" fillId="2" borderId="13" xfId="0" applyNumberFormat="1" applyFont="1" applyFill="1" applyBorder="1" applyAlignment="1">
      <alignment horizontal="center" vertical="center"/>
    </xf>
    <xf numFmtId="166" fontId="3" fillId="2" borderId="14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16" fillId="5" borderId="7" xfId="0" applyFont="1" applyFill="1" applyBorder="1" applyAlignment="1">
      <alignment horizontal="center" vertical="center"/>
    </xf>
    <xf numFmtId="0" fontId="15" fillId="5" borderId="25" xfId="0" applyFont="1" applyFill="1" applyBorder="1" applyAlignment="1">
      <alignment horizontal="center" vertical="center"/>
    </xf>
    <xf numFmtId="0" fontId="15" fillId="5" borderId="13" xfId="0" applyFont="1" applyFill="1" applyBorder="1" applyAlignment="1">
      <alignment horizontal="center" vertical="center"/>
    </xf>
    <xf numFmtId="0" fontId="15" fillId="5" borderId="14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/>
    </xf>
    <xf numFmtId="0" fontId="11" fillId="2" borderId="28" xfId="0" applyFont="1" applyFill="1" applyBorder="1" applyAlignment="1">
      <alignment horizontal="center"/>
    </xf>
    <xf numFmtId="0" fontId="11" fillId="2" borderId="36" xfId="0" applyFont="1" applyFill="1" applyBorder="1" applyAlignment="1">
      <alignment horizontal="center"/>
    </xf>
    <xf numFmtId="0" fontId="11" fillId="2" borderId="0" xfId="0" applyFont="1" applyFill="1" applyBorder="1" applyAlignment="1">
      <alignment horizontal="center"/>
    </xf>
    <xf numFmtId="0" fontId="11" fillId="2" borderId="9" xfId="0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6" xfId="0" applyFont="1" applyFill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29" xfId="0" applyFont="1" applyBorder="1" applyAlignment="1">
      <alignment horizontal="center"/>
    </xf>
    <xf numFmtId="165" fontId="12" fillId="2" borderId="31" xfId="0" applyNumberFormat="1" applyFont="1" applyFill="1" applyBorder="1" applyAlignment="1">
      <alignment horizontal="center" vertical="center"/>
    </xf>
    <xf numFmtId="165" fontId="12" fillId="2" borderId="32" xfId="0" applyNumberFormat="1" applyFont="1" applyFill="1" applyBorder="1" applyAlignment="1">
      <alignment horizontal="center" vertical="center"/>
    </xf>
    <xf numFmtId="0" fontId="16" fillId="5" borderId="10" xfId="0" applyFont="1" applyFill="1" applyBorder="1" applyAlignment="1">
      <alignment horizontal="center"/>
    </xf>
    <xf numFmtId="0" fontId="16" fillId="5" borderId="7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 indent="4"/>
    </xf>
    <xf numFmtId="0" fontId="3" fillId="0" borderId="27" xfId="0" applyFont="1" applyFill="1" applyBorder="1" applyAlignment="1">
      <alignment horizontal="left" indent="4"/>
    </xf>
    <xf numFmtId="166" fontId="13" fillId="3" borderId="34" xfId="1" applyNumberFormat="1" applyBorder="1" applyAlignment="1">
      <alignment horizontal="center" vertical="center"/>
    </xf>
    <xf numFmtId="0" fontId="5" fillId="0" borderId="25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5" fillId="0" borderId="26" xfId="0" applyFont="1" applyFill="1" applyBorder="1" applyAlignment="1">
      <alignment horizontal="center"/>
    </xf>
    <xf numFmtId="166" fontId="8" fillId="3" borderId="12" xfId="2" applyNumberFormat="1" applyFill="1" applyBorder="1" applyAlignment="1" applyProtection="1">
      <alignment horizontal="left" vertical="center"/>
    </xf>
    <xf numFmtId="166" fontId="8" fillId="3" borderId="13" xfId="2" applyNumberFormat="1" applyFill="1" applyBorder="1" applyAlignment="1" applyProtection="1">
      <alignment horizontal="left" vertical="center"/>
    </xf>
    <xf numFmtId="166" fontId="8" fillId="3" borderId="14" xfId="2" applyNumberFormat="1" applyFill="1" applyBorder="1" applyAlignment="1" applyProtection="1">
      <alignment horizontal="left" vertical="center"/>
    </xf>
    <xf numFmtId="166" fontId="13" fillId="3" borderId="7" xfId="1" applyNumberFormat="1" applyBorder="1" applyAlignment="1">
      <alignment horizontal="left" vertical="center"/>
    </xf>
    <xf numFmtId="166" fontId="13" fillId="3" borderId="7" xfId="1" quotePrefix="1" applyNumberFormat="1" applyBorder="1" applyAlignment="1">
      <alignment horizontal="center"/>
    </xf>
    <xf numFmtId="166" fontId="13" fillId="3" borderId="7" xfId="1" applyNumberFormat="1" applyBorder="1" applyAlignment="1">
      <alignment horizontal="center"/>
    </xf>
    <xf numFmtId="164" fontId="3" fillId="0" borderId="0" xfId="0" applyNumberFormat="1" applyFont="1" applyFill="1" applyBorder="1" applyAlignment="1">
      <alignment horizontal="left" vertical="center" indent="4"/>
    </xf>
    <xf numFmtId="164" fontId="3" fillId="0" borderId="27" xfId="0" applyNumberFormat="1" applyFont="1" applyFill="1" applyBorder="1" applyAlignment="1">
      <alignment horizontal="left" vertical="center" indent="4"/>
    </xf>
    <xf numFmtId="166" fontId="3" fillId="4" borderId="37" xfId="3" applyNumberFormat="1" applyFont="1" applyBorder="1" applyAlignment="1">
      <alignment horizontal="center" vertical="center"/>
    </xf>
    <xf numFmtId="166" fontId="3" fillId="4" borderId="38" xfId="3" applyNumberFormat="1" applyFont="1" applyBorder="1" applyAlignment="1">
      <alignment horizontal="center" vertical="center"/>
    </xf>
    <xf numFmtId="14" fontId="3" fillId="4" borderId="37" xfId="3" applyNumberFormat="1" applyFont="1" applyBorder="1" applyAlignment="1">
      <alignment horizontal="center" vertical="center"/>
    </xf>
    <xf numFmtId="14" fontId="3" fillId="4" borderId="38" xfId="3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left"/>
    </xf>
    <xf numFmtId="0" fontId="7" fillId="0" borderId="2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/>
    </xf>
    <xf numFmtId="0" fontId="14" fillId="0" borderId="15" xfId="0" applyFont="1" applyFill="1" applyBorder="1" applyAlignment="1">
      <alignment horizontal="center" vertical="center"/>
    </xf>
    <xf numFmtId="0" fontId="14" fillId="0" borderId="28" xfId="0" applyFont="1" applyFill="1" applyBorder="1" applyAlignment="1">
      <alignment horizontal="center" vertical="center"/>
    </xf>
    <xf numFmtId="0" fontId="14" fillId="0" borderId="16" xfId="0" applyFont="1" applyFill="1" applyBorder="1" applyAlignment="1">
      <alignment horizontal="center" vertical="center"/>
    </xf>
    <xf numFmtId="0" fontId="14" fillId="0" borderId="19" xfId="0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0" fontId="14" fillId="0" borderId="20" xfId="0" applyFont="1" applyFill="1" applyBorder="1" applyAlignment="1">
      <alignment horizontal="center" vertical="center"/>
    </xf>
    <xf numFmtId="49" fontId="4" fillId="0" borderId="15" xfId="0" applyNumberFormat="1" applyFont="1" applyFill="1" applyBorder="1" applyAlignment="1">
      <alignment horizontal="center" vertical="center"/>
    </xf>
    <xf numFmtId="49" fontId="4" fillId="0" borderId="28" xfId="0" applyNumberFormat="1" applyFont="1" applyFill="1" applyBorder="1" applyAlignment="1">
      <alignment horizontal="center" vertical="center"/>
    </xf>
    <xf numFmtId="49" fontId="4" fillId="0" borderId="16" xfId="0" applyNumberFormat="1" applyFont="1" applyFill="1" applyBorder="1" applyAlignment="1">
      <alignment horizontal="center" vertical="center"/>
    </xf>
    <xf numFmtId="49" fontId="4" fillId="0" borderId="17" xfId="0" applyNumberFormat="1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49" fontId="4" fillId="0" borderId="18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3" fillId="0" borderId="21" xfId="0" applyFont="1" applyFill="1" applyBorder="1" applyAlignment="1">
      <alignment horizontal="left" vertical="center"/>
    </xf>
    <xf numFmtId="0" fontId="3" fillId="0" borderId="22" xfId="0" applyFont="1" applyFill="1" applyBorder="1" applyAlignment="1">
      <alignment horizontal="left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left" vertical="center"/>
    </xf>
    <xf numFmtId="0" fontId="6" fillId="0" borderId="23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15" xfId="0" quotePrefix="1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center" vertical="center" wrapText="1"/>
    </xf>
    <xf numFmtId="0" fontId="6" fillId="0" borderId="30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39" xfId="0" applyFont="1" applyFill="1" applyBorder="1" applyAlignment="1">
      <alignment horizontal="center" vertical="center" wrapText="1"/>
    </xf>
    <xf numFmtId="0" fontId="6" fillId="0" borderId="40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/>
    </xf>
    <xf numFmtId="0" fontId="6" fillId="0" borderId="28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0" fontId="6" fillId="0" borderId="33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</cellXfs>
  <cellStyles count="4">
    <cellStyle name="Çıkış" xfId="1" builtinId="21"/>
    <cellStyle name="Köprü" xfId="2" builtinId="8"/>
    <cellStyle name="Normal" xfId="0" builtinId="0"/>
    <cellStyle name="Not" xfId="3" builtinId="10"/>
  </cellStyles>
  <dxfs count="1"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257175</xdr:colOff>
      <xdr:row>2</xdr:row>
      <xdr:rowOff>0</xdr:rowOff>
    </xdr:from>
    <xdr:ext cx="663580" cy="264560"/>
    <xdr:sp macro="" textlink="">
      <xdr:nvSpPr>
        <xdr:cNvPr id="43" name="Metin kutusu 42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SpPr txBox="1"/>
      </xdr:nvSpPr>
      <xdr:spPr>
        <a:xfrm>
          <a:off x="3914775" y="323850"/>
          <a:ext cx="663580" cy="264560"/>
        </a:xfrm>
        <a:prstGeom prst="rect">
          <a:avLst/>
        </a:prstGeom>
        <a:solidFill>
          <a:schemeClr val="bg2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tr-TR" sz="1100"/>
            <a:t>X Duvarı</a:t>
          </a:r>
        </a:p>
      </xdr:txBody>
    </xdr:sp>
    <xdr:clientData/>
  </xdr:oneCellAnchor>
  <xdr:oneCellAnchor>
    <xdr:from>
      <xdr:col>6</xdr:col>
      <xdr:colOff>237004</xdr:colOff>
      <xdr:row>4</xdr:row>
      <xdr:rowOff>42208</xdr:rowOff>
    </xdr:from>
    <xdr:ext cx="663580" cy="264560"/>
    <xdr:sp macro="" textlink="">
      <xdr:nvSpPr>
        <xdr:cNvPr id="44" name="Metin kutusu 43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SpPr txBox="1"/>
      </xdr:nvSpPr>
      <xdr:spPr>
        <a:xfrm>
          <a:off x="3894604" y="689908"/>
          <a:ext cx="663580" cy="264560"/>
        </a:xfrm>
        <a:prstGeom prst="rect">
          <a:avLst/>
        </a:prstGeom>
        <a:solidFill>
          <a:schemeClr val="bg2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tr-TR" sz="1100"/>
            <a:t>Y Duvarı</a:t>
          </a:r>
        </a:p>
      </xdr:txBody>
    </xdr:sp>
    <xdr:clientData/>
  </xdr:oneCellAnchor>
  <xdr:oneCellAnchor>
    <xdr:from>
      <xdr:col>12</xdr:col>
      <xdr:colOff>502583</xdr:colOff>
      <xdr:row>17</xdr:row>
      <xdr:rowOff>143623</xdr:rowOff>
    </xdr:from>
    <xdr:ext cx="769954" cy="264560"/>
    <xdr:sp macro="" textlink="">
      <xdr:nvSpPr>
        <xdr:cNvPr id="45" name="Metin kutusu 44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SpPr txBox="1"/>
      </xdr:nvSpPr>
      <xdr:spPr>
        <a:xfrm>
          <a:off x="7817783" y="2896348"/>
          <a:ext cx="769954" cy="264560"/>
        </a:xfrm>
        <a:prstGeom prst="rect">
          <a:avLst/>
        </a:prstGeom>
        <a:solidFill>
          <a:schemeClr val="bg2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tr-TR" sz="1100"/>
            <a:t>Z0 Burdan</a:t>
          </a:r>
        </a:p>
      </xdr:txBody>
    </xdr:sp>
    <xdr:clientData/>
  </xdr:oneCellAnchor>
  <xdr:twoCellAnchor>
    <xdr:from>
      <xdr:col>3</xdr:col>
      <xdr:colOff>497728</xdr:colOff>
      <xdr:row>3</xdr:row>
      <xdr:rowOff>85351</xdr:rowOff>
    </xdr:from>
    <xdr:to>
      <xdr:col>4</xdr:col>
      <xdr:colOff>89833</xdr:colOff>
      <xdr:row>4</xdr:row>
      <xdr:rowOff>120462</xdr:rowOff>
    </xdr:to>
    <xdr:sp macro="" textlink="">
      <xdr:nvSpPr>
        <xdr:cNvPr id="46" name="Akış Çizelgesi: Toplam Birleşimi 45">
          <a:extLst>
            <a:ext uri="{FF2B5EF4-FFF2-40B4-BE49-F238E27FC236}">
              <a16:creationId xmlns:a16="http://schemas.microsoft.com/office/drawing/2014/main" id="{00000000-0008-0000-0200-00002E000000}"/>
            </a:ext>
          </a:extLst>
        </xdr:cNvPr>
        <xdr:cNvSpPr/>
      </xdr:nvSpPr>
      <xdr:spPr bwMode="auto">
        <a:xfrm>
          <a:off x="2326528" y="571126"/>
          <a:ext cx="201705" cy="197036"/>
        </a:xfrm>
        <a:prstGeom prst="flowChartSummingJunction">
          <a:avLst/>
        </a:prstGeom>
        <a:solidFill>
          <a:schemeClr val="tx1">
            <a:alpha val="51000"/>
          </a:schemeClr>
        </a:solidFill>
        <a:ln w="22225" cap="flat" cmpd="sng" algn="ctr">
          <a:solidFill>
            <a:schemeClr val="bg2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  <xdr:twoCellAnchor>
    <xdr:from>
      <xdr:col>11</xdr:col>
      <xdr:colOff>423208</xdr:colOff>
      <xdr:row>18</xdr:row>
      <xdr:rowOff>113978</xdr:rowOff>
    </xdr:from>
    <xdr:to>
      <xdr:col>12</xdr:col>
      <xdr:colOff>502583</xdr:colOff>
      <xdr:row>21</xdr:row>
      <xdr:rowOff>21944</xdr:rowOff>
    </xdr:to>
    <xdr:cxnSp macro="">
      <xdr:nvCxnSpPr>
        <xdr:cNvPr id="47" name="Düz Ok Bağlayıcısı 46"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CxnSpPr>
          <a:stCxn id="45" idx="1"/>
          <a:endCxn id="56" idx="6"/>
        </xdr:cNvCxnSpPr>
      </xdr:nvCxnSpPr>
      <xdr:spPr bwMode="auto">
        <a:xfrm flipH="1">
          <a:off x="7128808" y="3028628"/>
          <a:ext cx="688975" cy="393741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857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 editAs="oneCell">
    <xdr:from>
      <xdr:col>6</xdr:col>
      <xdr:colOff>362323</xdr:colOff>
      <xdr:row>29</xdr:row>
      <xdr:rowOff>34177</xdr:rowOff>
    </xdr:from>
    <xdr:to>
      <xdr:col>10</xdr:col>
      <xdr:colOff>437777</xdr:colOff>
      <xdr:row>41</xdr:row>
      <xdr:rowOff>24590</xdr:rowOff>
    </xdr:to>
    <xdr:pic>
      <xdr:nvPicPr>
        <xdr:cNvPr id="48" name="Resim 47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278" t="17919" r="30076" b="17919"/>
        <a:stretch/>
      </xdr:blipFill>
      <xdr:spPr>
        <a:xfrm>
          <a:off x="4019923" y="4730002"/>
          <a:ext cx="2513854" cy="1933513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>
    <xdr:from>
      <xdr:col>3</xdr:col>
      <xdr:colOff>590550</xdr:colOff>
      <xdr:row>37</xdr:row>
      <xdr:rowOff>68543</xdr:rowOff>
    </xdr:from>
    <xdr:to>
      <xdr:col>4</xdr:col>
      <xdr:colOff>394634</xdr:colOff>
      <xdr:row>39</xdr:row>
      <xdr:rowOff>116355</xdr:rowOff>
    </xdr:to>
    <xdr:sp macro="" textlink="">
      <xdr:nvSpPr>
        <xdr:cNvPr id="49" name="Oval 48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SpPr/>
      </xdr:nvSpPr>
      <xdr:spPr bwMode="auto">
        <a:xfrm>
          <a:off x="2419350" y="6059768"/>
          <a:ext cx="413684" cy="371662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>
            <a:alpha val="0"/>
          </a:srgbClr>
        </a:solidFill>
        <a:ln w="63500" cap="flat" cmpd="tri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  <xdr:twoCellAnchor>
    <xdr:from>
      <xdr:col>4</xdr:col>
      <xdr:colOff>187325</xdr:colOff>
      <xdr:row>35</xdr:row>
      <xdr:rowOff>27049</xdr:rowOff>
    </xdr:from>
    <xdr:to>
      <xdr:col>6</xdr:col>
      <xdr:colOff>362323</xdr:colOff>
      <xdr:row>37</xdr:row>
      <xdr:rowOff>68543</xdr:rowOff>
    </xdr:to>
    <xdr:cxnSp macro="">
      <xdr:nvCxnSpPr>
        <xdr:cNvPr id="50" name="Dirsek Bağlayıcısı 49">
          <a:extLst>
            <a:ext uri="{FF2B5EF4-FFF2-40B4-BE49-F238E27FC236}">
              <a16:creationId xmlns:a16="http://schemas.microsoft.com/office/drawing/2014/main" id="{00000000-0008-0000-0200-000032000000}"/>
            </a:ext>
          </a:extLst>
        </xdr:cNvPr>
        <xdr:cNvCxnSpPr>
          <a:stCxn id="48" idx="2"/>
          <a:endCxn id="49" idx="0"/>
        </xdr:cNvCxnSpPr>
      </xdr:nvCxnSpPr>
      <xdr:spPr bwMode="auto">
        <a:xfrm rot="10800000" flipV="1">
          <a:off x="2625725" y="5694424"/>
          <a:ext cx="1394198" cy="365344"/>
        </a:xfrm>
        <a:prstGeom prst="bentConnector2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81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triangle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oneCellAnchor>
    <xdr:from>
      <xdr:col>1</xdr:col>
      <xdr:colOff>140633</xdr:colOff>
      <xdr:row>13</xdr:row>
      <xdr:rowOff>29323</xdr:rowOff>
    </xdr:from>
    <xdr:ext cx="992842" cy="655949"/>
    <xdr:sp macro="" textlink="">
      <xdr:nvSpPr>
        <xdr:cNvPr id="51" name="Metin kutusu 50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SpPr txBox="1"/>
      </xdr:nvSpPr>
      <xdr:spPr>
        <a:xfrm>
          <a:off x="750233" y="2134348"/>
          <a:ext cx="992842" cy="655949"/>
        </a:xfrm>
        <a:prstGeom prst="rect">
          <a:avLst/>
        </a:prstGeom>
        <a:solidFill>
          <a:schemeClr val="bg2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r-TR" sz="1200" b="1"/>
            <a:t>X=</a:t>
          </a:r>
        </a:p>
        <a:p>
          <a:r>
            <a:rPr lang="tr-TR" sz="1200" b="1"/>
            <a:t>Y=</a:t>
          </a:r>
        </a:p>
        <a:p>
          <a:r>
            <a:rPr lang="tr-TR" sz="1200" b="1"/>
            <a:t>Z=</a:t>
          </a:r>
        </a:p>
      </xdr:txBody>
    </xdr:sp>
    <xdr:clientData/>
  </xdr:oneCellAnchor>
  <xdr:twoCellAnchor>
    <xdr:from>
      <xdr:col>3</xdr:col>
      <xdr:colOff>581181</xdr:colOff>
      <xdr:row>10</xdr:row>
      <xdr:rowOff>126870</xdr:rowOff>
    </xdr:from>
    <xdr:to>
      <xdr:col>4</xdr:col>
      <xdr:colOff>229316</xdr:colOff>
      <xdr:row>12</xdr:row>
      <xdr:rowOff>25814</xdr:rowOff>
    </xdr:to>
    <xdr:sp macro="" textlink="">
      <xdr:nvSpPr>
        <xdr:cNvPr id="52" name="4-Nokta Yıldız 51">
          <a:extLst>
            <a:ext uri="{FF2B5EF4-FFF2-40B4-BE49-F238E27FC236}">
              <a16:creationId xmlns:a16="http://schemas.microsoft.com/office/drawing/2014/main" id="{00000000-0008-0000-0200-000034000000}"/>
            </a:ext>
          </a:extLst>
        </xdr:cNvPr>
        <xdr:cNvSpPr/>
      </xdr:nvSpPr>
      <xdr:spPr bwMode="auto">
        <a:xfrm rot="2585333">
          <a:off x="2409981" y="1746120"/>
          <a:ext cx="257735" cy="222794"/>
        </a:xfrm>
        <a:prstGeom prst="star4">
          <a:avLst/>
        </a:prstGeom>
        <a:solidFill>
          <a:schemeClr val="tx1">
            <a:alpha val="62000"/>
          </a:schemeClr>
        </a:solidFill>
        <a:ln w="222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  <xdr:twoCellAnchor>
    <xdr:from>
      <xdr:col>2</xdr:col>
      <xdr:colOff>27455</xdr:colOff>
      <xdr:row>10</xdr:row>
      <xdr:rowOff>156915</xdr:rowOff>
    </xdr:from>
    <xdr:to>
      <xdr:col>4</xdr:col>
      <xdr:colOff>176549</xdr:colOff>
      <xdr:row>13</xdr:row>
      <xdr:rowOff>29323</xdr:rowOff>
    </xdr:to>
    <xdr:cxnSp macro="">
      <xdr:nvCxnSpPr>
        <xdr:cNvPr id="53" name="Dirsek Bağlayıcısı 52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CxnSpPr>
          <a:stCxn id="51" idx="0"/>
          <a:endCxn id="52" idx="0"/>
        </xdr:cNvCxnSpPr>
      </xdr:nvCxnSpPr>
      <xdr:spPr bwMode="auto">
        <a:xfrm rot="5400000" flipH="1" flipV="1">
          <a:off x="1751710" y="1271110"/>
          <a:ext cx="358183" cy="1368294"/>
        </a:xfrm>
        <a:prstGeom prst="bentConnector3">
          <a:avLst>
            <a:gd name="adj1" fmla="val 17221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81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triangle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oneCellAnchor>
    <xdr:from>
      <xdr:col>1</xdr:col>
      <xdr:colOff>131109</xdr:colOff>
      <xdr:row>4</xdr:row>
      <xdr:rowOff>48373</xdr:rowOff>
    </xdr:from>
    <xdr:ext cx="992842" cy="655949"/>
    <xdr:sp macro="" textlink="">
      <xdr:nvSpPr>
        <xdr:cNvPr id="54" name="Metin kutusu 53">
          <a:extLst>
            <a:ext uri="{FF2B5EF4-FFF2-40B4-BE49-F238E27FC236}">
              <a16:creationId xmlns:a16="http://schemas.microsoft.com/office/drawing/2014/main" id="{00000000-0008-0000-0200-000036000000}"/>
            </a:ext>
          </a:extLst>
        </xdr:cNvPr>
        <xdr:cNvSpPr txBox="1"/>
      </xdr:nvSpPr>
      <xdr:spPr>
        <a:xfrm>
          <a:off x="740709" y="696073"/>
          <a:ext cx="992842" cy="655949"/>
        </a:xfrm>
        <a:prstGeom prst="rect">
          <a:avLst/>
        </a:prstGeom>
        <a:solidFill>
          <a:schemeClr val="bg2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r-TR" sz="1200" b="1"/>
            <a:t>X=</a:t>
          </a:r>
        </a:p>
        <a:p>
          <a:r>
            <a:rPr lang="tr-TR" sz="1200" b="1"/>
            <a:t>Y=</a:t>
          </a:r>
        </a:p>
        <a:p>
          <a:r>
            <a:rPr lang="tr-TR" sz="1200" b="1"/>
            <a:t>Z=</a:t>
          </a:r>
        </a:p>
      </xdr:txBody>
    </xdr:sp>
    <xdr:clientData/>
  </xdr:oneCellAnchor>
  <xdr:twoCellAnchor>
    <xdr:from>
      <xdr:col>2</xdr:col>
      <xdr:colOff>17930</xdr:colOff>
      <xdr:row>3</xdr:row>
      <xdr:rowOff>85352</xdr:rowOff>
    </xdr:from>
    <xdr:to>
      <xdr:col>3</xdr:col>
      <xdr:colOff>598581</xdr:colOff>
      <xdr:row>4</xdr:row>
      <xdr:rowOff>48374</xdr:rowOff>
    </xdr:to>
    <xdr:cxnSp macro="">
      <xdr:nvCxnSpPr>
        <xdr:cNvPr id="55" name="Dirsek Bağlayıcısı 54">
          <a:extLst>
            <a:ext uri="{FF2B5EF4-FFF2-40B4-BE49-F238E27FC236}">
              <a16:creationId xmlns:a16="http://schemas.microsoft.com/office/drawing/2014/main" id="{00000000-0008-0000-0200-000037000000}"/>
            </a:ext>
          </a:extLst>
        </xdr:cNvPr>
        <xdr:cNvCxnSpPr>
          <a:stCxn id="54" idx="0"/>
          <a:endCxn id="46" idx="0"/>
        </xdr:cNvCxnSpPr>
      </xdr:nvCxnSpPr>
      <xdr:spPr bwMode="auto">
        <a:xfrm rot="5400000" flipH="1" flipV="1">
          <a:off x="1769782" y="38475"/>
          <a:ext cx="124947" cy="1190251"/>
        </a:xfrm>
        <a:prstGeom prst="bentConnector3">
          <a:avLst>
            <a:gd name="adj1" fmla="val 282958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81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triangle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11</xdr:col>
      <xdr:colOff>221503</xdr:colOff>
      <xdr:row>20</xdr:row>
      <xdr:rowOff>85351</xdr:rowOff>
    </xdr:from>
    <xdr:to>
      <xdr:col>11</xdr:col>
      <xdr:colOff>423208</xdr:colOff>
      <xdr:row>21</xdr:row>
      <xdr:rowOff>120462</xdr:rowOff>
    </xdr:to>
    <xdr:sp macro="" textlink="">
      <xdr:nvSpPr>
        <xdr:cNvPr id="56" name="Akış Çizelgesi: Toplam Birleşimi 55">
          <a:extLst>
            <a:ext uri="{FF2B5EF4-FFF2-40B4-BE49-F238E27FC236}">
              <a16:creationId xmlns:a16="http://schemas.microsoft.com/office/drawing/2014/main" id="{00000000-0008-0000-0200-000038000000}"/>
            </a:ext>
          </a:extLst>
        </xdr:cNvPr>
        <xdr:cNvSpPr/>
      </xdr:nvSpPr>
      <xdr:spPr bwMode="auto">
        <a:xfrm>
          <a:off x="6927103" y="3323851"/>
          <a:ext cx="201705" cy="197036"/>
        </a:xfrm>
        <a:prstGeom prst="flowChartSummingJunction">
          <a:avLst/>
        </a:prstGeom>
        <a:solidFill>
          <a:schemeClr val="tx1">
            <a:alpha val="51000"/>
          </a:schemeClr>
        </a:solidFill>
        <a:ln w="22225" cap="flat" cmpd="sng" algn="ctr">
          <a:solidFill>
            <a:schemeClr val="bg2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  <xdr:oneCellAnchor>
    <xdr:from>
      <xdr:col>0</xdr:col>
      <xdr:colOff>597833</xdr:colOff>
      <xdr:row>20</xdr:row>
      <xdr:rowOff>38848</xdr:rowOff>
    </xdr:from>
    <xdr:ext cx="992842" cy="655821"/>
    <xdr:sp macro="" textlink="">
      <xdr:nvSpPr>
        <xdr:cNvPr id="57" name="Metin kutusu 56">
          <a:extLst>
            <a:ext uri="{FF2B5EF4-FFF2-40B4-BE49-F238E27FC236}">
              <a16:creationId xmlns:a16="http://schemas.microsoft.com/office/drawing/2014/main" id="{00000000-0008-0000-0200-000039000000}"/>
            </a:ext>
          </a:extLst>
        </xdr:cNvPr>
        <xdr:cNvSpPr txBox="1"/>
      </xdr:nvSpPr>
      <xdr:spPr>
        <a:xfrm>
          <a:off x="597833" y="3277348"/>
          <a:ext cx="992842" cy="655821"/>
        </a:xfrm>
        <a:prstGeom prst="rect">
          <a:avLst/>
        </a:prstGeom>
        <a:solidFill>
          <a:schemeClr val="bg2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r-TR" sz="900" b="1"/>
            <a:t>Kolonlar</a:t>
          </a:r>
        </a:p>
        <a:p>
          <a:r>
            <a:rPr lang="tr-TR" sz="900" b="1"/>
            <a:t>X=</a:t>
          </a:r>
        </a:p>
        <a:p>
          <a:r>
            <a:rPr lang="tr-TR" sz="900" b="1"/>
            <a:t>Y=</a:t>
          </a:r>
        </a:p>
        <a:p>
          <a:r>
            <a:rPr lang="tr-TR" sz="900" b="1"/>
            <a:t>Z=</a:t>
          </a:r>
        </a:p>
      </xdr:txBody>
    </xdr:sp>
    <xdr:clientData/>
  </xdr:oneCellAnchor>
  <xdr:twoCellAnchor>
    <xdr:from>
      <xdr:col>1</xdr:col>
      <xdr:colOff>484653</xdr:colOff>
      <xdr:row>18</xdr:row>
      <xdr:rowOff>23573</xdr:rowOff>
    </xdr:from>
    <xdr:to>
      <xdr:col>3</xdr:col>
      <xdr:colOff>405148</xdr:colOff>
      <xdr:row>20</xdr:row>
      <xdr:rowOff>38849</xdr:rowOff>
    </xdr:to>
    <xdr:cxnSp macro="">
      <xdr:nvCxnSpPr>
        <xdr:cNvPr id="58" name="Dirsek Bağlayıcısı 57">
          <a:extLst>
            <a:ext uri="{FF2B5EF4-FFF2-40B4-BE49-F238E27FC236}">
              <a16:creationId xmlns:a16="http://schemas.microsoft.com/office/drawing/2014/main" id="{00000000-0008-0000-0200-00003A000000}"/>
            </a:ext>
          </a:extLst>
        </xdr:cNvPr>
        <xdr:cNvCxnSpPr>
          <a:stCxn id="57" idx="0"/>
        </xdr:cNvCxnSpPr>
      </xdr:nvCxnSpPr>
      <xdr:spPr bwMode="auto">
        <a:xfrm rot="5400000" flipH="1" flipV="1">
          <a:off x="1494538" y="2537938"/>
          <a:ext cx="339126" cy="1139695"/>
        </a:xfrm>
        <a:prstGeom prst="bentConnector2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81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triangle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oneCellAnchor>
    <xdr:from>
      <xdr:col>0</xdr:col>
      <xdr:colOff>521633</xdr:colOff>
      <xdr:row>28</xdr:row>
      <xdr:rowOff>38848</xdr:rowOff>
    </xdr:from>
    <xdr:ext cx="992842" cy="655821"/>
    <xdr:sp macro="" textlink="">
      <xdr:nvSpPr>
        <xdr:cNvPr id="59" name="Metin kutusu 58">
          <a:extLst>
            <a:ext uri="{FF2B5EF4-FFF2-40B4-BE49-F238E27FC236}">
              <a16:creationId xmlns:a16="http://schemas.microsoft.com/office/drawing/2014/main" id="{00000000-0008-0000-0200-00003B000000}"/>
            </a:ext>
          </a:extLst>
        </xdr:cNvPr>
        <xdr:cNvSpPr txBox="1"/>
      </xdr:nvSpPr>
      <xdr:spPr>
        <a:xfrm>
          <a:off x="521633" y="4572748"/>
          <a:ext cx="992842" cy="655821"/>
        </a:xfrm>
        <a:prstGeom prst="rect">
          <a:avLst/>
        </a:prstGeom>
        <a:solidFill>
          <a:schemeClr val="bg2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r-TR" sz="900" b="1"/>
            <a:t>Z0</a:t>
          </a:r>
          <a:r>
            <a:rPr lang="tr-TR" sz="900" b="1" baseline="0"/>
            <a:t> Koordinatları</a:t>
          </a:r>
          <a:endParaRPr lang="tr-TR" sz="900" b="1"/>
        </a:p>
        <a:p>
          <a:r>
            <a:rPr lang="tr-TR" sz="900" b="1"/>
            <a:t>X=</a:t>
          </a:r>
        </a:p>
        <a:p>
          <a:r>
            <a:rPr lang="tr-TR" sz="900" b="1"/>
            <a:t>Y=</a:t>
          </a:r>
        </a:p>
        <a:p>
          <a:r>
            <a:rPr lang="tr-TR" sz="900" b="1"/>
            <a:t>Z=</a:t>
          </a:r>
        </a:p>
      </xdr:txBody>
    </xdr:sp>
    <xdr:clientData/>
  </xdr:oneCellAnchor>
  <xdr:twoCellAnchor>
    <xdr:from>
      <xdr:col>1</xdr:col>
      <xdr:colOff>408453</xdr:colOff>
      <xdr:row>26</xdr:row>
      <xdr:rowOff>23573</xdr:rowOff>
    </xdr:from>
    <xdr:to>
      <xdr:col>3</xdr:col>
      <xdr:colOff>328948</xdr:colOff>
      <xdr:row>28</xdr:row>
      <xdr:rowOff>38849</xdr:rowOff>
    </xdr:to>
    <xdr:cxnSp macro="">
      <xdr:nvCxnSpPr>
        <xdr:cNvPr id="60" name="Dirsek Bağlayıcısı 59">
          <a:extLst>
            <a:ext uri="{FF2B5EF4-FFF2-40B4-BE49-F238E27FC236}">
              <a16:creationId xmlns:a16="http://schemas.microsoft.com/office/drawing/2014/main" id="{00000000-0008-0000-0200-00003C000000}"/>
            </a:ext>
          </a:extLst>
        </xdr:cNvPr>
        <xdr:cNvCxnSpPr>
          <a:stCxn id="59" idx="0"/>
        </xdr:cNvCxnSpPr>
      </xdr:nvCxnSpPr>
      <xdr:spPr bwMode="auto">
        <a:xfrm rot="5400000" flipH="1" flipV="1">
          <a:off x="1418338" y="3833338"/>
          <a:ext cx="339126" cy="1139695"/>
        </a:xfrm>
        <a:prstGeom prst="bentConnector2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81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triangle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oneCellAnchor>
    <xdr:from>
      <xdr:col>6</xdr:col>
      <xdr:colOff>216832</xdr:colOff>
      <xdr:row>7</xdr:row>
      <xdr:rowOff>10273</xdr:rowOff>
    </xdr:from>
    <xdr:ext cx="888067" cy="264560"/>
    <xdr:sp macro="" textlink="">
      <xdr:nvSpPr>
        <xdr:cNvPr id="22" name="Metin kutusu 21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 txBox="1"/>
      </xdr:nvSpPr>
      <xdr:spPr>
        <a:xfrm>
          <a:off x="3874432" y="1143748"/>
          <a:ext cx="888067" cy="264560"/>
        </a:xfrm>
        <a:prstGeom prst="rect">
          <a:avLst/>
        </a:prstGeom>
        <a:solidFill>
          <a:schemeClr val="bg2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r-TR" sz="1100"/>
            <a:t>X0Y0</a:t>
          </a:r>
          <a:r>
            <a:rPr lang="tr-TR" sz="1100" baseline="0"/>
            <a:t> Burası</a:t>
          </a:r>
          <a:endParaRPr lang="tr-TR" sz="1100"/>
        </a:p>
      </xdr:txBody>
    </xdr:sp>
    <xdr:clientData/>
  </xdr:oneCellAnchor>
  <xdr:twoCellAnchor>
    <xdr:from>
      <xdr:col>5</xdr:col>
      <xdr:colOff>285750</xdr:colOff>
      <xdr:row>5</xdr:row>
      <xdr:rowOff>133351</xdr:rowOff>
    </xdr:from>
    <xdr:to>
      <xdr:col>7</xdr:col>
      <xdr:colOff>51266</xdr:colOff>
      <xdr:row>7</xdr:row>
      <xdr:rowOff>10273</xdr:rowOff>
    </xdr:to>
    <xdr:cxnSp macro="">
      <xdr:nvCxnSpPr>
        <xdr:cNvPr id="23" name="Düz Ok Bağlayıcısı 22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CxnSpPr>
          <a:stCxn id="22" idx="0"/>
        </xdr:cNvCxnSpPr>
      </xdr:nvCxnSpPr>
      <xdr:spPr bwMode="auto">
        <a:xfrm flipH="1" flipV="1">
          <a:off x="3333750" y="942976"/>
          <a:ext cx="984716" cy="200772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857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 editAs="oneCell">
    <xdr:from>
      <xdr:col>11</xdr:col>
      <xdr:colOff>152773</xdr:colOff>
      <xdr:row>28</xdr:row>
      <xdr:rowOff>158002</xdr:rowOff>
    </xdr:from>
    <xdr:to>
      <xdr:col>15</xdr:col>
      <xdr:colOff>228227</xdr:colOff>
      <xdr:row>40</xdr:row>
      <xdr:rowOff>148415</xdr:rowOff>
    </xdr:to>
    <xdr:pic>
      <xdr:nvPicPr>
        <xdr:cNvPr id="28" name="Resim 27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278" t="17919" r="30076" b="17919"/>
        <a:stretch/>
      </xdr:blipFill>
      <xdr:spPr>
        <a:xfrm>
          <a:off x="6858373" y="4691902"/>
          <a:ext cx="2513854" cy="1933513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>
    <xdr:from>
      <xdr:col>17</xdr:col>
      <xdr:colOff>457200</xdr:colOff>
      <xdr:row>36</xdr:row>
      <xdr:rowOff>116168</xdr:rowOff>
    </xdr:from>
    <xdr:to>
      <xdr:col>18</xdr:col>
      <xdr:colOff>261284</xdr:colOff>
      <xdr:row>39</xdr:row>
      <xdr:rowOff>2055</xdr:rowOff>
    </xdr:to>
    <xdr:sp macro="" textlink="">
      <xdr:nvSpPr>
        <xdr:cNvPr id="29" name="Oval 28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SpPr/>
      </xdr:nvSpPr>
      <xdr:spPr bwMode="auto">
        <a:xfrm>
          <a:off x="10820400" y="5945468"/>
          <a:ext cx="413684" cy="371662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>
            <a:alpha val="0"/>
          </a:srgbClr>
        </a:solidFill>
        <a:ln w="63500" cap="flat" cmpd="tri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  <xdr:twoCellAnchor>
    <xdr:from>
      <xdr:col>15</xdr:col>
      <xdr:colOff>228227</xdr:colOff>
      <xdr:row>34</xdr:row>
      <xdr:rowOff>153209</xdr:rowOff>
    </xdr:from>
    <xdr:to>
      <xdr:col>18</xdr:col>
      <xdr:colOff>54442</xdr:colOff>
      <xdr:row>36</xdr:row>
      <xdr:rowOff>116168</xdr:rowOff>
    </xdr:to>
    <xdr:cxnSp macro="">
      <xdr:nvCxnSpPr>
        <xdr:cNvPr id="30" name="Dirsek Bağlayıcısı 29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CxnSpPr>
          <a:stCxn id="28" idx="3"/>
          <a:endCxn id="29" idx="0"/>
        </xdr:cNvCxnSpPr>
      </xdr:nvCxnSpPr>
      <xdr:spPr bwMode="auto">
        <a:xfrm>
          <a:off x="9372227" y="5658659"/>
          <a:ext cx="1655015" cy="286809"/>
        </a:xfrm>
        <a:prstGeom prst="bentConnector2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81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triangle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oneCellAnchor>
    <xdr:from>
      <xdr:col>9</xdr:col>
      <xdr:colOff>154081</xdr:colOff>
      <xdr:row>9</xdr:row>
      <xdr:rowOff>146986</xdr:rowOff>
    </xdr:from>
    <xdr:ext cx="2021542" cy="264560"/>
    <xdr:sp macro="" textlink="">
      <xdr:nvSpPr>
        <xdr:cNvPr id="31" name="Metin kutusu 30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SpPr txBox="1"/>
      </xdr:nvSpPr>
      <xdr:spPr>
        <a:xfrm>
          <a:off x="5600140" y="1558927"/>
          <a:ext cx="2021542" cy="264560"/>
        </a:xfrm>
        <a:prstGeom prst="rect">
          <a:avLst/>
        </a:prstGeom>
        <a:solidFill>
          <a:schemeClr val="tx2">
            <a:lumMod val="75000"/>
          </a:schemeClr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r-TR" sz="1100" b="1">
              <a:solidFill>
                <a:schemeClr val="bg1"/>
              </a:solidFill>
            </a:rPr>
            <a:t>Z0 Burdan</a:t>
          </a:r>
        </a:p>
      </xdr:txBody>
    </xdr:sp>
    <xdr:clientData/>
  </xdr:oneCellAnchor>
  <xdr:oneCellAnchor>
    <xdr:from>
      <xdr:col>5</xdr:col>
      <xdr:colOff>127186</xdr:colOff>
      <xdr:row>20</xdr:row>
      <xdr:rowOff>73587</xdr:rowOff>
    </xdr:from>
    <xdr:ext cx="992842" cy="593239"/>
    <xdr:sp macro="" textlink="">
      <xdr:nvSpPr>
        <xdr:cNvPr id="26" name="Metin kutusu 25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SpPr txBox="1"/>
      </xdr:nvSpPr>
      <xdr:spPr>
        <a:xfrm>
          <a:off x="3152774" y="3211234"/>
          <a:ext cx="992842" cy="593239"/>
        </a:xfrm>
        <a:prstGeom prst="rect">
          <a:avLst/>
        </a:prstGeom>
        <a:solidFill>
          <a:schemeClr val="tx2">
            <a:lumMod val="75000"/>
          </a:schemeClr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marL="0" indent="0"/>
          <a:r>
            <a:rPr lang="tr-TR" sz="800" b="1">
              <a:solidFill>
                <a:schemeClr val="bg1"/>
              </a:solidFill>
              <a:latin typeface="+mn-lt"/>
              <a:ea typeface="+mn-ea"/>
              <a:cs typeface="+mn-cs"/>
            </a:rPr>
            <a:t>Kolonlar</a:t>
          </a:r>
        </a:p>
        <a:p>
          <a:pPr marL="0" indent="0"/>
          <a:r>
            <a:rPr lang="tr-TR" sz="800" b="1">
              <a:solidFill>
                <a:schemeClr val="bg1"/>
              </a:solidFill>
              <a:latin typeface="+mn-lt"/>
              <a:ea typeface="+mn-ea"/>
              <a:cs typeface="+mn-cs"/>
            </a:rPr>
            <a:t>X=</a:t>
          </a:r>
        </a:p>
        <a:p>
          <a:pPr marL="0" indent="0"/>
          <a:r>
            <a:rPr lang="tr-TR" sz="800" b="1">
              <a:solidFill>
                <a:schemeClr val="bg1"/>
              </a:solidFill>
              <a:latin typeface="+mn-lt"/>
              <a:ea typeface="+mn-ea"/>
              <a:cs typeface="+mn-cs"/>
            </a:rPr>
            <a:t>Y=</a:t>
          </a:r>
        </a:p>
        <a:p>
          <a:pPr marL="0" indent="0"/>
          <a:r>
            <a:rPr lang="tr-TR" sz="800" b="1">
              <a:solidFill>
                <a:schemeClr val="bg1"/>
              </a:solidFill>
              <a:latin typeface="+mn-lt"/>
              <a:ea typeface="+mn-ea"/>
              <a:cs typeface="+mn-cs"/>
            </a:rPr>
            <a:t>Z=</a:t>
          </a:r>
        </a:p>
      </xdr:txBody>
    </xdr:sp>
    <xdr:clientData/>
  </xdr:oneCellAnchor>
  <xdr:twoCellAnchor>
    <xdr:from>
      <xdr:col>6</xdr:col>
      <xdr:colOff>18489</xdr:colOff>
      <xdr:row>18</xdr:row>
      <xdr:rowOff>58322</xdr:rowOff>
    </xdr:from>
    <xdr:to>
      <xdr:col>7</xdr:col>
      <xdr:colOff>539618</xdr:colOff>
      <xdr:row>20</xdr:row>
      <xdr:rowOff>73588</xdr:rowOff>
    </xdr:to>
    <xdr:cxnSp macro="">
      <xdr:nvCxnSpPr>
        <xdr:cNvPr id="27" name="Dirsek Bağlayıcısı 57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CxnSpPr>
          <a:stCxn id="26" idx="0"/>
        </xdr:cNvCxnSpPr>
      </xdr:nvCxnSpPr>
      <xdr:spPr bwMode="auto">
        <a:xfrm rot="5400000" flipH="1" flipV="1">
          <a:off x="4047803" y="2483596"/>
          <a:ext cx="329031" cy="1126247"/>
        </a:xfrm>
        <a:prstGeom prst="bentConnector2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81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triangle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oneCellAnchor>
    <xdr:from>
      <xdr:col>12</xdr:col>
      <xdr:colOff>284068</xdr:colOff>
      <xdr:row>24</xdr:row>
      <xdr:rowOff>102722</xdr:rowOff>
    </xdr:from>
    <xdr:ext cx="888067" cy="248851"/>
    <xdr:sp macro="" textlink="">
      <xdr:nvSpPr>
        <xdr:cNvPr id="32" name="Metin kutusu 31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SpPr txBox="1"/>
      </xdr:nvSpPr>
      <xdr:spPr>
        <a:xfrm>
          <a:off x="7545480" y="3867898"/>
          <a:ext cx="888067" cy="248851"/>
        </a:xfrm>
        <a:prstGeom prst="rect">
          <a:avLst/>
        </a:prstGeom>
        <a:solidFill>
          <a:schemeClr val="tx2">
            <a:lumMod val="75000"/>
          </a:schemeClr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marL="0" indent="0"/>
          <a:r>
            <a:rPr lang="tr-TR" sz="1000" b="1">
              <a:solidFill>
                <a:schemeClr val="bg1"/>
              </a:solidFill>
              <a:latin typeface="+mn-lt"/>
              <a:ea typeface="+mn-ea"/>
              <a:cs typeface="+mn-cs"/>
            </a:rPr>
            <a:t>X0Y0 Burası</a:t>
          </a:r>
        </a:p>
      </xdr:txBody>
    </xdr:sp>
    <xdr:clientData/>
  </xdr:oneCellAnchor>
  <xdr:twoCellAnchor>
    <xdr:from>
      <xdr:col>11</xdr:col>
      <xdr:colOff>352986</xdr:colOff>
      <xdr:row>23</xdr:row>
      <xdr:rowOff>68918</xdr:rowOff>
    </xdr:from>
    <xdr:to>
      <xdr:col>13</xdr:col>
      <xdr:colOff>122985</xdr:colOff>
      <xdr:row>24</xdr:row>
      <xdr:rowOff>102722</xdr:rowOff>
    </xdr:to>
    <xdr:cxnSp macro="">
      <xdr:nvCxnSpPr>
        <xdr:cNvPr id="33" name="Düz Ok Bağlayıcısı 32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CxnSpPr>
          <a:stCxn id="32" idx="0"/>
        </xdr:cNvCxnSpPr>
      </xdr:nvCxnSpPr>
      <xdr:spPr bwMode="auto">
        <a:xfrm flipH="1" flipV="1">
          <a:off x="7009280" y="3677212"/>
          <a:ext cx="980234" cy="190686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857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324972</xdr:colOff>
      <xdr:row>0</xdr:row>
      <xdr:rowOff>85724</xdr:rowOff>
    </xdr:from>
    <xdr:to>
      <xdr:col>17</xdr:col>
      <xdr:colOff>539004</xdr:colOff>
      <xdr:row>1</xdr:row>
      <xdr:rowOff>257174</xdr:rowOff>
    </xdr:to>
    <xdr:pic>
      <xdr:nvPicPr>
        <xdr:cNvPr id="4044" name="Picture 4">
          <a:extLst>
            <a:ext uri="{FF2B5EF4-FFF2-40B4-BE49-F238E27FC236}">
              <a16:creationId xmlns:a16="http://schemas.microsoft.com/office/drawing/2014/main" id="{00000000-0008-0000-0300-0000C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66766" y="85724"/>
          <a:ext cx="5772150" cy="462803"/>
        </a:xfrm>
        <a:prstGeom prst="rect">
          <a:avLst/>
        </a:prstGeom>
        <a:solidFill>
          <a:srgbClr val="FFFFFF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48746</xdr:colOff>
      <xdr:row>0</xdr:row>
      <xdr:rowOff>49306</xdr:rowOff>
    </xdr:from>
    <xdr:to>
      <xdr:col>4</xdr:col>
      <xdr:colOff>340180</xdr:colOff>
      <xdr:row>1</xdr:row>
      <xdr:rowOff>354106</xdr:rowOff>
    </xdr:to>
    <xdr:pic>
      <xdr:nvPicPr>
        <xdr:cNvPr id="4045" name="Resim 1">
          <a:extLst>
            <a:ext uri="{FF2B5EF4-FFF2-40B4-BE49-F238E27FC236}">
              <a16:creationId xmlns:a16="http://schemas.microsoft.com/office/drawing/2014/main" id="{00000000-0008-0000-0300-0000CD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46" y="49306"/>
          <a:ext cx="1652148" cy="6041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21</xdr:col>
      <xdr:colOff>486751</xdr:colOff>
      <xdr:row>42</xdr:row>
      <xdr:rowOff>29110</xdr:rowOff>
    </xdr:from>
    <xdr:ext cx="387222" cy="2833981"/>
    <xdr:sp macro="" textlink="">
      <xdr:nvSpPr>
        <xdr:cNvPr id="2" name="Dikdört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 rot="16200000">
          <a:off x="12503121" y="8369026"/>
          <a:ext cx="2833981" cy="3872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tr-TR" sz="1800" b="0" cap="none" spc="0">
              <a:ln w="0"/>
              <a:solidFill>
                <a:srgbClr val="FF0000">
                  <a:alpha val="47000"/>
                </a:srgbClr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Freestyle Script" panose="030804020302050B0404" pitchFamily="66" charset="0"/>
            </a:rPr>
            <a:t>Fiko</a:t>
          </a:r>
          <a:r>
            <a:rPr lang="tr-TR" sz="1800" b="0" cap="none" spc="0" baseline="0">
              <a:ln w="0"/>
              <a:solidFill>
                <a:srgbClr val="FF0000">
                  <a:alpha val="47000"/>
                </a:srgbClr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Freestyle Script" panose="030804020302050B0404" pitchFamily="66" charset="0"/>
            </a:rPr>
            <a:t> Dökümantasyon Tarafından Oluşturuldu</a:t>
          </a:r>
          <a:endParaRPr lang="tr-TR" sz="1800" b="0" cap="none" spc="0">
            <a:ln w="0"/>
            <a:solidFill>
              <a:srgbClr val="FF0000">
                <a:alpha val="47000"/>
              </a:srgbClr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Freestyle Script" panose="030804020302050B0404" pitchFamily="66" charset="0"/>
          </a:endParaRPr>
        </a:p>
      </xdr:txBody>
    </xdr:sp>
    <xdr:clientData/>
  </xdr:oneCellAnchor>
  <xdr:oneCellAnchor>
    <xdr:from>
      <xdr:col>21</xdr:col>
      <xdr:colOff>163287</xdr:colOff>
      <xdr:row>7</xdr:row>
      <xdr:rowOff>3463</xdr:rowOff>
    </xdr:from>
    <xdr:ext cx="517071" cy="374077"/>
    <xdr:sp macro="" textlink="">
      <xdr:nvSpPr>
        <xdr:cNvPr id="5" name="Metin kutusu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/>
      </xdr:nvSpPr>
      <xdr:spPr>
        <a:xfrm>
          <a:off x="13403037" y="1241713"/>
          <a:ext cx="517071" cy="374077"/>
        </a:xfrm>
        <a:prstGeom prst="rect">
          <a:avLst/>
        </a:prstGeom>
        <a:solidFill>
          <a:schemeClr val="tx2">
            <a:lumMod val="75000"/>
          </a:schemeClr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tr-TR" sz="900" b="1">
              <a:solidFill>
                <a:schemeClr val="bg1"/>
              </a:solidFill>
            </a:rPr>
            <a:t>SAYFA 1 / 1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324972</xdr:colOff>
      <xdr:row>0</xdr:row>
      <xdr:rowOff>85724</xdr:rowOff>
    </xdr:from>
    <xdr:to>
      <xdr:col>17</xdr:col>
      <xdr:colOff>539004</xdr:colOff>
      <xdr:row>1</xdr:row>
      <xdr:rowOff>257174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01772" y="85724"/>
          <a:ext cx="5805207" cy="466725"/>
        </a:xfrm>
        <a:prstGeom prst="rect">
          <a:avLst/>
        </a:prstGeom>
        <a:solidFill>
          <a:srgbClr val="FFFFFF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48746</xdr:colOff>
      <xdr:row>0</xdr:row>
      <xdr:rowOff>49306</xdr:rowOff>
    </xdr:from>
    <xdr:to>
      <xdr:col>4</xdr:col>
      <xdr:colOff>340180</xdr:colOff>
      <xdr:row>1</xdr:row>
      <xdr:rowOff>354106</xdr:rowOff>
    </xdr:to>
    <xdr:pic>
      <xdr:nvPicPr>
        <xdr:cNvPr id="3" name="Resim 1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46" y="49306"/>
          <a:ext cx="1624934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21</xdr:col>
      <xdr:colOff>486751</xdr:colOff>
      <xdr:row>42</xdr:row>
      <xdr:rowOff>29110</xdr:rowOff>
    </xdr:from>
    <xdr:ext cx="387222" cy="2833981"/>
    <xdr:sp macro="" textlink="">
      <xdr:nvSpPr>
        <xdr:cNvPr id="4" name="Dikdörtgen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/>
      </xdr:nvSpPr>
      <xdr:spPr>
        <a:xfrm rot="16200000">
          <a:off x="12436446" y="8462915"/>
          <a:ext cx="2833981" cy="3872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tr-TR" sz="1800" b="0" cap="none" spc="0">
              <a:ln w="0"/>
              <a:solidFill>
                <a:srgbClr val="FF0000">
                  <a:alpha val="47000"/>
                </a:srgbClr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Freestyle Script" panose="030804020302050B0404" pitchFamily="66" charset="0"/>
            </a:rPr>
            <a:t>Fiko</a:t>
          </a:r>
          <a:r>
            <a:rPr lang="tr-TR" sz="1800" b="0" cap="none" spc="0" baseline="0">
              <a:ln w="0"/>
              <a:solidFill>
                <a:srgbClr val="FF0000">
                  <a:alpha val="47000"/>
                </a:srgbClr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Freestyle Script" panose="030804020302050B0404" pitchFamily="66" charset="0"/>
            </a:rPr>
            <a:t> Dökümantasyon Tarafından Oluşturuldu</a:t>
          </a:r>
          <a:endParaRPr lang="tr-TR" sz="1800" b="0" cap="none" spc="0">
            <a:ln w="0"/>
            <a:solidFill>
              <a:srgbClr val="FF0000">
                <a:alpha val="47000"/>
              </a:srgbClr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Freestyle Script" panose="030804020302050B0404" pitchFamily="66" charset="0"/>
          </a:endParaRPr>
        </a:p>
      </xdr:txBody>
    </xdr:sp>
    <xdr:clientData/>
  </xdr:oneCellAnchor>
  <xdr:oneCellAnchor>
    <xdr:from>
      <xdr:col>21</xdr:col>
      <xdr:colOff>163287</xdr:colOff>
      <xdr:row>7</xdr:row>
      <xdr:rowOff>3463</xdr:rowOff>
    </xdr:from>
    <xdr:ext cx="517071" cy="374077"/>
    <xdr:sp macro="" textlink="">
      <xdr:nvSpPr>
        <xdr:cNvPr id="5" name="Metin kutusu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 txBox="1"/>
      </xdr:nvSpPr>
      <xdr:spPr>
        <a:xfrm>
          <a:off x="13336362" y="1232188"/>
          <a:ext cx="517071" cy="374077"/>
        </a:xfrm>
        <a:prstGeom prst="rect">
          <a:avLst/>
        </a:prstGeom>
        <a:solidFill>
          <a:schemeClr val="tx2">
            <a:lumMod val="75000"/>
          </a:schemeClr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tr-TR" sz="900" b="1">
              <a:solidFill>
                <a:schemeClr val="bg1"/>
              </a:solidFill>
            </a:rPr>
            <a:t>SAYFA 2 / 2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id="1" name="TabloTumProgramlar" displayName="TabloTumProgramlar" ref="A1:T151" totalsRowShown="0">
  <autoFilter ref="A1:T151"/>
  <tableColumns count="20">
    <tableColumn id="1" name="Sıra No"/>
    <tableColumn id="2" name="Program Açıklama"/>
    <tableColumn id="3" name="Program Adı"/>
    <tableColumn id="4" name="Açılar"/>
    <tableColumn id="5" name="Kaçma Değerleri"/>
    <tableColumn id="20" name="Açısal Offset"/>
    <tableColumn id="6" name="Takım"/>
    <tableColumn id="7" name="Takım Boy"/>
    <tableColumn id="8" name="İşleme İlerlemesi"/>
    <tableColumn id="9" name="Devir"/>
    <tableColumn id="10" name="Yanal Adım"/>
    <tableColumn id="11" name="Hatve" dataDxfId="0"/>
    <tableColumn id="12" name="Yüzey Offset"/>
    <tableColumn id="13" name="Çevre Offset"/>
    <tableColumn id="14" name="İşleme Süresi"/>
    <tableColumn id="15" name="Magazinli"/>
    <tableColumn id="16" name="Operasyon Boyutları"/>
    <tableColumn id="17" name="Bilgi Kodu"/>
    <tableColumn id="18" name="Aktif"/>
    <tableColumn id="19" name="Hesaplatılmamış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workbookViewId="0">
      <selection activeCell="C16" sqref="C16:R16"/>
    </sheetView>
  </sheetViews>
  <sheetFormatPr defaultRowHeight="12.75" x14ac:dyDescent="0.2"/>
  <cols>
    <col min="1" max="1" width="9.7109375" customWidth="1"/>
    <col min="19" max="19" width="2.28515625" customWidth="1"/>
  </cols>
  <sheetData>
    <row r="1" spans="1:18" x14ac:dyDescent="0.2">
      <c r="A1" s="45" t="s">
        <v>32</v>
      </c>
      <c r="B1" s="45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</row>
    <row r="2" spans="1:18" x14ac:dyDescent="0.2">
      <c r="A2" s="45" t="s">
        <v>34</v>
      </c>
      <c r="B2" s="45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</row>
    <row r="3" spans="1:18" x14ac:dyDescent="0.2">
      <c r="A3" s="45" t="s">
        <v>33</v>
      </c>
      <c r="B3" s="45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</row>
    <row r="4" spans="1:18" x14ac:dyDescent="0.2">
      <c r="A4" s="45" t="s">
        <v>35</v>
      </c>
      <c r="B4" s="45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</row>
    <row r="5" spans="1:18" x14ac:dyDescent="0.2">
      <c r="A5" s="45" t="s">
        <v>36</v>
      </c>
      <c r="B5" s="45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</row>
    <row r="6" spans="1:18" x14ac:dyDescent="0.2">
      <c r="A6" s="45" t="s">
        <v>37</v>
      </c>
      <c r="B6" s="45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</row>
    <row r="7" spans="1:18" x14ac:dyDescent="0.2">
      <c r="A7" s="45" t="s">
        <v>38</v>
      </c>
      <c r="B7" s="45"/>
      <c r="C7" s="48">
        <v>32017</v>
      </c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</row>
    <row r="8" spans="1:18" x14ac:dyDescent="0.2">
      <c r="A8" s="45" t="s">
        <v>39</v>
      </c>
      <c r="B8" s="45"/>
      <c r="C8" s="46" t="s">
        <v>94</v>
      </c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</row>
    <row r="9" spans="1:18" x14ac:dyDescent="0.2">
      <c r="A9" s="45" t="s">
        <v>40</v>
      </c>
      <c r="B9" s="45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</row>
    <row r="10" spans="1:18" x14ac:dyDescent="0.2">
      <c r="A10" s="45" t="s">
        <v>41</v>
      </c>
      <c r="B10" s="45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</row>
    <row r="11" spans="1:18" x14ac:dyDescent="0.2">
      <c r="A11" s="45" t="s">
        <v>42</v>
      </c>
      <c r="B11" s="45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</row>
    <row r="12" spans="1:18" x14ac:dyDescent="0.2">
      <c r="A12" s="45" t="s">
        <v>89</v>
      </c>
      <c r="B12" s="45"/>
      <c r="C12" s="46" t="s">
        <v>10</v>
      </c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</row>
    <row r="13" spans="1:18" ht="13.5" customHeight="1" x14ac:dyDescent="0.2">
      <c r="A13" s="45" t="s">
        <v>90</v>
      </c>
      <c r="B13" s="45"/>
      <c r="C13" s="46" t="s">
        <v>10</v>
      </c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</row>
    <row r="14" spans="1:18" ht="13.5" customHeight="1" x14ac:dyDescent="0.2">
      <c r="A14" s="45" t="s">
        <v>92</v>
      </c>
      <c r="B14" s="45"/>
      <c r="C14" s="46" t="s">
        <v>93</v>
      </c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</row>
    <row r="15" spans="1:18" ht="13.5" customHeight="1" x14ac:dyDescent="0.2">
      <c r="A15" s="45" t="s">
        <v>91</v>
      </c>
      <c r="B15" s="45"/>
      <c r="C15" s="47" t="s">
        <v>10</v>
      </c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</row>
    <row r="16" spans="1:18" ht="13.5" customHeight="1" x14ac:dyDescent="0.2">
      <c r="A16" s="45" t="s">
        <v>95</v>
      </c>
      <c r="B16" s="45"/>
      <c r="C16" s="46" t="s">
        <v>10</v>
      </c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</row>
    <row r="17" spans="1:18" ht="13.5" customHeight="1" x14ac:dyDescent="0.2">
      <c r="A17" s="45" t="s">
        <v>96</v>
      </c>
      <c r="B17" s="45"/>
      <c r="C17" s="46" t="s">
        <v>10</v>
      </c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</row>
    <row r="18" spans="1:18" ht="13.5" customHeight="1" x14ac:dyDescent="0.2">
      <c r="A18" s="45" t="s">
        <v>97</v>
      </c>
      <c r="B18" s="45"/>
      <c r="C18" s="46" t="s">
        <v>10</v>
      </c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</row>
    <row r="19" spans="1:18" ht="13.5" customHeight="1" x14ac:dyDescent="0.2">
      <c r="A19" s="45"/>
      <c r="B19" s="45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</row>
    <row r="20" spans="1:18" ht="13.5" customHeight="1" x14ac:dyDescent="0.2">
      <c r="A20" s="45"/>
      <c r="B20" s="45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</row>
    <row r="21" spans="1:18" ht="13.5" customHeight="1" x14ac:dyDescent="0.2">
      <c r="A21" s="45"/>
      <c r="B21" s="45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</row>
    <row r="22" spans="1:18" ht="13.5" customHeight="1" x14ac:dyDescent="0.2">
      <c r="A22" s="45"/>
      <c r="B22" s="45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</row>
    <row r="23" spans="1:18" ht="13.5" customHeight="1" x14ac:dyDescent="0.2">
      <c r="A23" s="45"/>
      <c r="B23" s="45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</row>
    <row r="24" spans="1:18" ht="13.5" customHeight="1" x14ac:dyDescent="0.2">
      <c r="A24" s="45"/>
      <c r="B24" s="45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</row>
  </sheetData>
  <mergeCells count="48">
    <mergeCell ref="C9:R9"/>
    <mergeCell ref="C10:R10"/>
    <mergeCell ref="C11:R11"/>
    <mergeCell ref="C12:R12"/>
    <mergeCell ref="C13:R13"/>
    <mergeCell ref="A11:B11"/>
    <mergeCell ref="A12:B12"/>
    <mergeCell ref="A13:B13"/>
    <mergeCell ref="C3:R3"/>
    <mergeCell ref="C2:R2"/>
    <mergeCell ref="C4:R4"/>
    <mergeCell ref="C5:R5"/>
    <mergeCell ref="C6:R6"/>
    <mergeCell ref="C7:R7"/>
    <mergeCell ref="C8:R8"/>
    <mergeCell ref="A5:B5"/>
    <mergeCell ref="A6:B6"/>
    <mergeCell ref="A7:B7"/>
    <mergeCell ref="A8:B8"/>
    <mergeCell ref="A9:B9"/>
    <mergeCell ref="A10:B10"/>
    <mergeCell ref="A1:B1"/>
    <mergeCell ref="C1:R1"/>
    <mergeCell ref="A2:B2"/>
    <mergeCell ref="A3:B3"/>
    <mergeCell ref="A4:B4"/>
    <mergeCell ref="A14:B14"/>
    <mergeCell ref="C14:R14"/>
    <mergeCell ref="A15:B15"/>
    <mergeCell ref="C15:R15"/>
    <mergeCell ref="A16:B16"/>
    <mergeCell ref="C16:R16"/>
    <mergeCell ref="A17:B17"/>
    <mergeCell ref="C17:R17"/>
    <mergeCell ref="A18:B18"/>
    <mergeCell ref="C18:R18"/>
    <mergeCell ref="A19:B19"/>
    <mergeCell ref="C19:R19"/>
    <mergeCell ref="A23:B23"/>
    <mergeCell ref="C23:R23"/>
    <mergeCell ref="A24:B24"/>
    <mergeCell ref="C24:R24"/>
    <mergeCell ref="A20:B20"/>
    <mergeCell ref="C20:R20"/>
    <mergeCell ref="A21:B21"/>
    <mergeCell ref="C21:R21"/>
    <mergeCell ref="A22:B22"/>
    <mergeCell ref="C22:R2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1"/>
  <sheetViews>
    <sheetView tabSelected="1" zoomScale="85" zoomScaleNormal="85" workbookViewId="0">
      <selection activeCell="B9" sqref="B9"/>
    </sheetView>
  </sheetViews>
  <sheetFormatPr defaultRowHeight="12.75" x14ac:dyDescent="0.2"/>
  <cols>
    <col min="1" max="1" width="9.42578125" customWidth="1"/>
    <col min="2" max="2" width="23.85546875" customWidth="1"/>
    <col min="3" max="3" width="14.7109375" bestFit="1" customWidth="1"/>
    <col min="4" max="4" width="21.85546875" customWidth="1"/>
    <col min="5" max="5" width="24" customWidth="1"/>
    <col min="6" max="6" width="22" customWidth="1"/>
    <col min="7" max="7" width="12.140625" customWidth="1"/>
    <col min="8" max="8" width="12.85546875" bestFit="1" customWidth="1"/>
    <col min="9" max="9" width="20.42578125" bestFit="1" customWidth="1"/>
    <col min="10" max="10" width="10.5703125" bestFit="1" customWidth="1"/>
    <col min="11" max="11" width="13.7109375" bestFit="1" customWidth="1"/>
    <col min="12" max="12" width="11.42578125" style="41" bestFit="1" customWidth="1"/>
    <col min="13" max="14" width="15.5703125" bestFit="1" customWidth="1"/>
    <col min="15" max="15" width="15.7109375" bestFit="1" customWidth="1"/>
    <col min="16" max="16" width="16.140625" customWidth="1"/>
    <col min="17" max="17" width="13" bestFit="1" customWidth="1"/>
    <col min="18" max="18" width="18.42578125" customWidth="1"/>
    <col min="19" max="19" width="15.5703125" bestFit="1" customWidth="1"/>
    <col min="20" max="20" width="19.28515625" bestFit="1" customWidth="1"/>
  </cols>
  <sheetData>
    <row r="1" spans="1:20" ht="12" customHeight="1" x14ac:dyDescent="0.2">
      <c r="A1" t="s">
        <v>99</v>
      </c>
      <c r="B1" t="s">
        <v>100</v>
      </c>
      <c r="C1" t="s">
        <v>101</v>
      </c>
      <c r="D1" t="s">
        <v>29</v>
      </c>
      <c r="E1" t="s">
        <v>28</v>
      </c>
      <c r="F1" t="s">
        <v>110</v>
      </c>
      <c r="G1" t="s">
        <v>102</v>
      </c>
      <c r="H1" t="s">
        <v>103</v>
      </c>
      <c r="I1" t="s">
        <v>104</v>
      </c>
      <c r="J1" t="s">
        <v>239</v>
      </c>
      <c r="K1" t="s">
        <v>105</v>
      </c>
      <c r="L1" s="41" t="s">
        <v>236</v>
      </c>
      <c r="M1" t="s">
        <v>106</v>
      </c>
      <c r="N1" t="s">
        <v>107</v>
      </c>
      <c r="O1" t="s">
        <v>108</v>
      </c>
      <c r="P1" t="s">
        <v>109</v>
      </c>
      <c r="Q1" t="s">
        <v>240</v>
      </c>
      <c r="R1" t="s">
        <v>242</v>
      </c>
      <c r="S1" t="s">
        <v>237</v>
      </c>
      <c r="T1" t="s">
        <v>241</v>
      </c>
    </row>
    <row r="2" spans="1:20" x14ac:dyDescent="0.2">
      <c r="A2" t="s">
        <v>43</v>
      </c>
    </row>
    <row r="3" spans="1:20" x14ac:dyDescent="0.2">
      <c r="A3" t="s">
        <v>44</v>
      </c>
    </row>
    <row r="4" spans="1:20" x14ac:dyDescent="0.2">
      <c r="A4" t="s">
        <v>45</v>
      </c>
    </row>
    <row r="5" spans="1:20" x14ac:dyDescent="0.2">
      <c r="A5" t="s">
        <v>46</v>
      </c>
    </row>
    <row r="6" spans="1:20" x14ac:dyDescent="0.2">
      <c r="A6" t="s">
        <v>47</v>
      </c>
    </row>
    <row r="7" spans="1:20" x14ac:dyDescent="0.2">
      <c r="A7" t="s">
        <v>48</v>
      </c>
    </row>
    <row r="8" spans="1:20" x14ac:dyDescent="0.2">
      <c r="A8" t="s">
        <v>49</v>
      </c>
    </row>
    <row r="9" spans="1:20" x14ac:dyDescent="0.2">
      <c r="A9" t="s">
        <v>50</v>
      </c>
    </row>
    <row r="10" spans="1:20" x14ac:dyDescent="0.2">
      <c r="A10" t="s">
        <v>51</v>
      </c>
    </row>
    <row r="11" spans="1:20" x14ac:dyDescent="0.2">
      <c r="A11" t="s">
        <v>52</v>
      </c>
    </row>
    <row r="12" spans="1:20" x14ac:dyDescent="0.2">
      <c r="A12" t="s">
        <v>53</v>
      </c>
    </row>
    <row r="13" spans="1:20" x14ac:dyDescent="0.2">
      <c r="A13" t="s">
        <v>54</v>
      </c>
    </row>
    <row r="14" spans="1:20" x14ac:dyDescent="0.2">
      <c r="A14" t="s">
        <v>55</v>
      </c>
    </row>
    <row r="15" spans="1:20" x14ac:dyDescent="0.2">
      <c r="A15" t="s">
        <v>56</v>
      </c>
    </row>
    <row r="16" spans="1:20" x14ac:dyDescent="0.2">
      <c r="A16" t="s">
        <v>57</v>
      </c>
    </row>
    <row r="17" spans="1:1" x14ac:dyDescent="0.2">
      <c r="A17" t="s">
        <v>58</v>
      </c>
    </row>
    <row r="18" spans="1:1" x14ac:dyDescent="0.2">
      <c r="A18" t="s">
        <v>59</v>
      </c>
    </row>
    <row r="19" spans="1:1" x14ac:dyDescent="0.2">
      <c r="A19" t="s">
        <v>60</v>
      </c>
    </row>
    <row r="20" spans="1:1" x14ac:dyDescent="0.2">
      <c r="A20" t="s">
        <v>61</v>
      </c>
    </row>
    <row r="21" spans="1:1" x14ac:dyDescent="0.2">
      <c r="A21" t="s">
        <v>62</v>
      </c>
    </row>
    <row r="22" spans="1:1" x14ac:dyDescent="0.2">
      <c r="A22" t="s">
        <v>63</v>
      </c>
    </row>
    <row r="23" spans="1:1" x14ac:dyDescent="0.2">
      <c r="A23" t="s">
        <v>64</v>
      </c>
    </row>
    <row r="24" spans="1:1" x14ac:dyDescent="0.2">
      <c r="A24" t="s">
        <v>65</v>
      </c>
    </row>
    <row r="25" spans="1:1" x14ac:dyDescent="0.2">
      <c r="A25" t="s">
        <v>66</v>
      </c>
    </row>
    <row r="26" spans="1:1" x14ac:dyDescent="0.2">
      <c r="A26" t="s">
        <v>67</v>
      </c>
    </row>
    <row r="27" spans="1:1" x14ac:dyDescent="0.2">
      <c r="A27" t="s">
        <v>111</v>
      </c>
    </row>
    <row r="28" spans="1:1" x14ac:dyDescent="0.2">
      <c r="A28" t="s">
        <v>112</v>
      </c>
    </row>
    <row r="29" spans="1:1" x14ac:dyDescent="0.2">
      <c r="A29" t="s">
        <v>113</v>
      </c>
    </row>
    <row r="30" spans="1:1" x14ac:dyDescent="0.2">
      <c r="A30" t="s">
        <v>114</v>
      </c>
    </row>
    <row r="31" spans="1:1" x14ac:dyDescent="0.2">
      <c r="A31" t="s">
        <v>115</v>
      </c>
    </row>
    <row r="32" spans="1:1" x14ac:dyDescent="0.2">
      <c r="A32" t="s">
        <v>116</v>
      </c>
    </row>
    <row r="33" spans="1:1" x14ac:dyDescent="0.2">
      <c r="A33" t="s">
        <v>117</v>
      </c>
    </row>
    <row r="34" spans="1:1" x14ac:dyDescent="0.2">
      <c r="A34" t="s">
        <v>118</v>
      </c>
    </row>
    <row r="35" spans="1:1" x14ac:dyDescent="0.2">
      <c r="A35" t="s">
        <v>119</v>
      </c>
    </row>
    <row r="36" spans="1:1" x14ac:dyDescent="0.2">
      <c r="A36" t="s">
        <v>120</v>
      </c>
    </row>
    <row r="37" spans="1:1" x14ac:dyDescent="0.2">
      <c r="A37" t="s">
        <v>121</v>
      </c>
    </row>
    <row r="38" spans="1:1" x14ac:dyDescent="0.2">
      <c r="A38" t="s">
        <v>122</v>
      </c>
    </row>
    <row r="39" spans="1:1" x14ac:dyDescent="0.2">
      <c r="A39" t="s">
        <v>123</v>
      </c>
    </row>
    <row r="40" spans="1:1" x14ac:dyDescent="0.2">
      <c r="A40" t="s">
        <v>124</v>
      </c>
    </row>
    <row r="41" spans="1:1" x14ac:dyDescent="0.2">
      <c r="A41" t="s">
        <v>125</v>
      </c>
    </row>
    <row r="42" spans="1:1" x14ac:dyDescent="0.2">
      <c r="A42" t="s">
        <v>126</v>
      </c>
    </row>
    <row r="43" spans="1:1" x14ac:dyDescent="0.2">
      <c r="A43" t="s">
        <v>127</v>
      </c>
    </row>
    <row r="44" spans="1:1" x14ac:dyDescent="0.2">
      <c r="A44" t="s">
        <v>128</v>
      </c>
    </row>
    <row r="45" spans="1:1" x14ac:dyDescent="0.2">
      <c r="A45" t="s">
        <v>129</v>
      </c>
    </row>
    <row r="46" spans="1:1" x14ac:dyDescent="0.2">
      <c r="A46" t="s">
        <v>130</v>
      </c>
    </row>
    <row r="47" spans="1:1" x14ac:dyDescent="0.2">
      <c r="A47" t="s">
        <v>131</v>
      </c>
    </row>
    <row r="48" spans="1:1" x14ac:dyDescent="0.2">
      <c r="A48" t="s">
        <v>132</v>
      </c>
    </row>
    <row r="49" spans="1:1" x14ac:dyDescent="0.2">
      <c r="A49" t="s">
        <v>133</v>
      </c>
    </row>
    <row r="50" spans="1:1" x14ac:dyDescent="0.2">
      <c r="A50" t="s">
        <v>134</v>
      </c>
    </row>
    <row r="51" spans="1:1" x14ac:dyDescent="0.2">
      <c r="A51" t="s">
        <v>135</v>
      </c>
    </row>
    <row r="52" spans="1:1" x14ac:dyDescent="0.2">
      <c r="A52" t="s">
        <v>136</v>
      </c>
    </row>
    <row r="53" spans="1:1" x14ac:dyDescent="0.2">
      <c r="A53" t="s">
        <v>137</v>
      </c>
    </row>
    <row r="54" spans="1:1" x14ac:dyDescent="0.2">
      <c r="A54" t="s">
        <v>138</v>
      </c>
    </row>
    <row r="55" spans="1:1" x14ac:dyDescent="0.2">
      <c r="A55" t="s">
        <v>139</v>
      </c>
    </row>
    <row r="56" spans="1:1" x14ac:dyDescent="0.2">
      <c r="A56" t="s">
        <v>140</v>
      </c>
    </row>
    <row r="57" spans="1:1" x14ac:dyDescent="0.2">
      <c r="A57" t="s">
        <v>141</v>
      </c>
    </row>
    <row r="58" spans="1:1" x14ac:dyDescent="0.2">
      <c r="A58" t="s">
        <v>142</v>
      </c>
    </row>
    <row r="59" spans="1:1" x14ac:dyDescent="0.2">
      <c r="A59" t="s">
        <v>143</v>
      </c>
    </row>
    <row r="60" spans="1:1" x14ac:dyDescent="0.2">
      <c r="A60" t="s">
        <v>144</v>
      </c>
    </row>
    <row r="61" spans="1:1" x14ac:dyDescent="0.2">
      <c r="A61" t="s">
        <v>145</v>
      </c>
    </row>
    <row r="62" spans="1:1" x14ac:dyDescent="0.2">
      <c r="A62" t="s">
        <v>146</v>
      </c>
    </row>
    <row r="63" spans="1:1" x14ac:dyDescent="0.2">
      <c r="A63" t="s">
        <v>147</v>
      </c>
    </row>
    <row r="64" spans="1:1" x14ac:dyDescent="0.2">
      <c r="A64" t="s">
        <v>148</v>
      </c>
    </row>
    <row r="65" spans="1:1" x14ac:dyDescent="0.2">
      <c r="A65" t="s">
        <v>149</v>
      </c>
    </row>
    <row r="66" spans="1:1" x14ac:dyDescent="0.2">
      <c r="A66" t="s">
        <v>150</v>
      </c>
    </row>
    <row r="67" spans="1:1" x14ac:dyDescent="0.2">
      <c r="A67" t="s">
        <v>151</v>
      </c>
    </row>
    <row r="68" spans="1:1" x14ac:dyDescent="0.2">
      <c r="A68" t="s">
        <v>152</v>
      </c>
    </row>
    <row r="69" spans="1:1" x14ac:dyDescent="0.2">
      <c r="A69" t="s">
        <v>153</v>
      </c>
    </row>
    <row r="70" spans="1:1" x14ac:dyDescent="0.2">
      <c r="A70" t="s">
        <v>154</v>
      </c>
    </row>
    <row r="71" spans="1:1" x14ac:dyDescent="0.2">
      <c r="A71" t="s">
        <v>155</v>
      </c>
    </row>
    <row r="72" spans="1:1" x14ac:dyDescent="0.2">
      <c r="A72" t="s">
        <v>156</v>
      </c>
    </row>
    <row r="73" spans="1:1" x14ac:dyDescent="0.2">
      <c r="A73" t="s">
        <v>157</v>
      </c>
    </row>
    <row r="74" spans="1:1" x14ac:dyDescent="0.2">
      <c r="A74" t="s">
        <v>158</v>
      </c>
    </row>
    <row r="75" spans="1:1" x14ac:dyDescent="0.2">
      <c r="A75" t="s">
        <v>159</v>
      </c>
    </row>
    <row r="76" spans="1:1" x14ac:dyDescent="0.2">
      <c r="A76" t="s">
        <v>160</v>
      </c>
    </row>
    <row r="77" spans="1:1" x14ac:dyDescent="0.2">
      <c r="A77" t="s">
        <v>161</v>
      </c>
    </row>
    <row r="78" spans="1:1" x14ac:dyDescent="0.2">
      <c r="A78" t="s">
        <v>162</v>
      </c>
    </row>
    <row r="79" spans="1:1" x14ac:dyDescent="0.2">
      <c r="A79" t="s">
        <v>163</v>
      </c>
    </row>
    <row r="80" spans="1:1" x14ac:dyDescent="0.2">
      <c r="A80" t="s">
        <v>164</v>
      </c>
    </row>
    <row r="81" spans="1:1" x14ac:dyDescent="0.2">
      <c r="A81" t="s">
        <v>165</v>
      </c>
    </row>
    <row r="82" spans="1:1" x14ac:dyDescent="0.2">
      <c r="A82" t="s">
        <v>166</v>
      </c>
    </row>
    <row r="83" spans="1:1" x14ac:dyDescent="0.2">
      <c r="A83" t="s">
        <v>167</v>
      </c>
    </row>
    <row r="84" spans="1:1" x14ac:dyDescent="0.2">
      <c r="A84" t="s">
        <v>168</v>
      </c>
    </row>
    <row r="85" spans="1:1" x14ac:dyDescent="0.2">
      <c r="A85" t="s">
        <v>169</v>
      </c>
    </row>
    <row r="86" spans="1:1" x14ac:dyDescent="0.2">
      <c r="A86" t="s">
        <v>170</v>
      </c>
    </row>
    <row r="87" spans="1:1" x14ac:dyDescent="0.2">
      <c r="A87" t="s">
        <v>171</v>
      </c>
    </row>
    <row r="88" spans="1:1" x14ac:dyDescent="0.2">
      <c r="A88" t="s">
        <v>172</v>
      </c>
    </row>
    <row r="89" spans="1:1" x14ac:dyDescent="0.2">
      <c r="A89" t="s">
        <v>173</v>
      </c>
    </row>
    <row r="90" spans="1:1" x14ac:dyDescent="0.2">
      <c r="A90" t="s">
        <v>174</v>
      </c>
    </row>
    <row r="91" spans="1:1" x14ac:dyDescent="0.2">
      <c r="A91" t="s">
        <v>175</v>
      </c>
    </row>
    <row r="92" spans="1:1" x14ac:dyDescent="0.2">
      <c r="A92" t="s">
        <v>176</v>
      </c>
    </row>
    <row r="93" spans="1:1" x14ac:dyDescent="0.2">
      <c r="A93" t="s">
        <v>177</v>
      </c>
    </row>
    <row r="94" spans="1:1" x14ac:dyDescent="0.2">
      <c r="A94" t="s">
        <v>178</v>
      </c>
    </row>
    <row r="95" spans="1:1" x14ac:dyDescent="0.2">
      <c r="A95" t="s">
        <v>179</v>
      </c>
    </row>
    <row r="96" spans="1:1" x14ac:dyDescent="0.2">
      <c r="A96" t="s">
        <v>180</v>
      </c>
    </row>
    <row r="97" spans="1:1" x14ac:dyDescent="0.2">
      <c r="A97" t="s">
        <v>181</v>
      </c>
    </row>
    <row r="98" spans="1:1" x14ac:dyDescent="0.2">
      <c r="A98" t="s">
        <v>182</v>
      </c>
    </row>
    <row r="99" spans="1:1" x14ac:dyDescent="0.2">
      <c r="A99" t="s">
        <v>183</v>
      </c>
    </row>
    <row r="100" spans="1:1" x14ac:dyDescent="0.2">
      <c r="A100" t="s">
        <v>184</v>
      </c>
    </row>
    <row r="101" spans="1:1" x14ac:dyDescent="0.2">
      <c r="A101" t="s">
        <v>185</v>
      </c>
    </row>
    <row r="102" spans="1:1" x14ac:dyDescent="0.2">
      <c r="A102" t="s">
        <v>186</v>
      </c>
    </row>
    <row r="103" spans="1:1" x14ac:dyDescent="0.2">
      <c r="A103" t="s">
        <v>187</v>
      </c>
    </row>
    <row r="104" spans="1:1" x14ac:dyDescent="0.2">
      <c r="A104" t="s">
        <v>188</v>
      </c>
    </row>
    <row r="105" spans="1:1" x14ac:dyDescent="0.2">
      <c r="A105" t="s">
        <v>189</v>
      </c>
    </row>
    <row r="106" spans="1:1" x14ac:dyDescent="0.2">
      <c r="A106" t="s">
        <v>190</v>
      </c>
    </row>
    <row r="107" spans="1:1" x14ac:dyDescent="0.2">
      <c r="A107" t="s">
        <v>191</v>
      </c>
    </row>
    <row r="108" spans="1:1" x14ac:dyDescent="0.2">
      <c r="A108" t="s">
        <v>192</v>
      </c>
    </row>
    <row r="109" spans="1:1" x14ac:dyDescent="0.2">
      <c r="A109" t="s">
        <v>193</v>
      </c>
    </row>
    <row r="110" spans="1:1" x14ac:dyDescent="0.2">
      <c r="A110" t="s">
        <v>194</v>
      </c>
    </row>
    <row r="111" spans="1:1" x14ac:dyDescent="0.2">
      <c r="A111" t="s">
        <v>195</v>
      </c>
    </row>
    <row r="112" spans="1:1" x14ac:dyDescent="0.2">
      <c r="A112" t="s">
        <v>196</v>
      </c>
    </row>
    <row r="113" spans="1:1" x14ac:dyDescent="0.2">
      <c r="A113" t="s">
        <v>197</v>
      </c>
    </row>
    <row r="114" spans="1:1" x14ac:dyDescent="0.2">
      <c r="A114" t="s">
        <v>198</v>
      </c>
    </row>
    <row r="115" spans="1:1" x14ac:dyDescent="0.2">
      <c r="A115" t="s">
        <v>199</v>
      </c>
    </row>
    <row r="116" spans="1:1" x14ac:dyDescent="0.2">
      <c r="A116" t="s">
        <v>200</v>
      </c>
    </row>
    <row r="117" spans="1:1" x14ac:dyDescent="0.2">
      <c r="A117" t="s">
        <v>201</v>
      </c>
    </row>
    <row r="118" spans="1:1" x14ac:dyDescent="0.2">
      <c r="A118" t="s">
        <v>202</v>
      </c>
    </row>
    <row r="119" spans="1:1" x14ac:dyDescent="0.2">
      <c r="A119" t="s">
        <v>203</v>
      </c>
    </row>
    <row r="120" spans="1:1" x14ac:dyDescent="0.2">
      <c r="A120" t="s">
        <v>204</v>
      </c>
    </row>
    <row r="121" spans="1:1" x14ac:dyDescent="0.2">
      <c r="A121" t="s">
        <v>205</v>
      </c>
    </row>
    <row r="122" spans="1:1" x14ac:dyDescent="0.2">
      <c r="A122" t="s">
        <v>206</v>
      </c>
    </row>
    <row r="123" spans="1:1" x14ac:dyDescent="0.2">
      <c r="A123" t="s">
        <v>207</v>
      </c>
    </row>
    <row r="124" spans="1:1" x14ac:dyDescent="0.2">
      <c r="A124" t="s">
        <v>208</v>
      </c>
    </row>
    <row r="125" spans="1:1" x14ac:dyDescent="0.2">
      <c r="A125" t="s">
        <v>209</v>
      </c>
    </row>
    <row r="126" spans="1:1" x14ac:dyDescent="0.2">
      <c r="A126" t="s">
        <v>210</v>
      </c>
    </row>
    <row r="127" spans="1:1" x14ac:dyDescent="0.2">
      <c r="A127" t="s">
        <v>211</v>
      </c>
    </row>
    <row r="128" spans="1:1" x14ac:dyDescent="0.2">
      <c r="A128" t="s">
        <v>212</v>
      </c>
    </row>
    <row r="129" spans="1:1" x14ac:dyDescent="0.2">
      <c r="A129" t="s">
        <v>213</v>
      </c>
    </row>
    <row r="130" spans="1:1" x14ac:dyDescent="0.2">
      <c r="A130" t="s">
        <v>214</v>
      </c>
    </row>
    <row r="131" spans="1:1" x14ac:dyDescent="0.2">
      <c r="A131" t="s">
        <v>215</v>
      </c>
    </row>
    <row r="132" spans="1:1" x14ac:dyDescent="0.2">
      <c r="A132" t="s">
        <v>216</v>
      </c>
    </row>
    <row r="133" spans="1:1" x14ac:dyDescent="0.2">
      <c r="A133" t="s">
        <v>217</v>
      </c>
    </row>
    <row r="134" spans="1:1" x14ac:dyDescent="0.2">
      <c r="A134" t="s">
        <v>218</v>
      </c>
    </row>
    <row r="135" spans="1:1" x14ac:dyDescent="0.2">
      <c r="A135" t="s">
        <v>219</v>
      </c>
    </row>
    <row r="136" spans="1:1" x14ac:dyDescent="0.2">
      <c r="A136" t="s">
        <v>220</v>
      </c>
    </row>
    <row r="137" spans="1:1" x14ac:dyDescent="0.2">
      <c r="A137" t="s">
        <v>221</v>
      </c>
    </row>
    <row r="138" spans="1:1" x14ac:dyDescent="0.2">
      <c r="A138" t="s">
        <v>222</v>
      </c>
    </row>
    <row r="139" spans="1:1" x14ac:dyDescent="0.2">
      <c r="A139" t="s">
        <v>223</v>
      </c>
    </row>
    <row r="140" spans="1:1" x14ac:dyDescent="0.2">
      <c r="A140" t="s">
        <v>224</v>
      </c>
    </row>
    <row r="141" spans="1:1" x14ac:dyDescent="0.2">
      <c r="A141" t="s">
        <v>225</v>
      </c>
    </row>
    <row r="142" spans="1:1" x14ac:dyDescent="0.2">
      <c r="A142" t="s">
        <v>226</v>
      </c>
    </row>
    <row r="143" spans="1:1" x14ac:dyDescent="0.2">
      <c r="A143" t="s">
        <v>227</v>
      </c>
    </row>
    <row r="144" spans="1:1" x14ac:dyDescent="0.2">
      <c r="A144" t="s">
        <v>228</v>
      </c>
    </row>
    <row r="145" spans="1:1" x14ac:dyDescent="0.2">
      <c r="A145" t="s">
        <v>229</v>
      </c>
    </row>
    <row r="146" spans="1:1" x14ac:dyDescent="0.2">
      <c r="A146" t="s">
        <v>230</v>
      </c>
    </row>
    <row r="147" spans="1:1" x14ac:dyDescent="0.2">
      <c r="A147" t="s">
        <v>231</v>
      </c>
    </row>
    <row r="148" spans="1:1" x14ac:dyDescent="0.2">
      <c r="A148" t="s">
        <v>232</v>
      </c>
    </row>
    <row r="149" spans="1:1" x14ac:dyDescent="0.2">
      <c r="A149" t="s">
        <v>233</v>
      </c>
    </row>
    <row r="150" spans="1:1" x14ac:dyDescent="0.2">
      <c r="A150" t="s">
        <v>234</v>
      </c>
    </row>
    <row r="151" spans="1:1" x14ac:dyDescent="0.2">
      <c r="A151" t="s">
        <v>235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85" zoomScaleNormal="85" workbookViewId="0">
      <selection activeCell="D55" sqref="D55"/>
    </sheetView>
  </sheetViews>
  <sheetFormatPr defaultRowHeight="12.75" x14ac:dyDescent="0.2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5"/>
  <sheetViews>
    <sheetView showGridLines="0" zoomScale="70" zoomScaleNormal="70" workbookViewId="0">
      <selection activeCell="T15" sqref="T15"/>
    </sheetView>
  </sheetViews>
  <sheetFormatPr defaultRowHeight="12.75" x14ac:dyDescent="0.2"/>
  <cols>
    <col min="1" max="4" width="5" style="1" customWidth="1"/>
    <col min="5" max="5" width="6.5703125" style="1" customWidth="1"/>
    <col min="6" max="6" width="19" style="1" customWidth="1"/>
    <col min="7" max="7" width="17.140625" style="1" customWidth="1"/>
    <col min="8" max="9" width="10.42578125" style="1" customWidth="1"/>
    <col min="10" max="11" width="6.28515625" style="1" customWidth="1"/>
    <col min="12" max="21" width="10.140625" style="1" customWidth="1"/>
    <col min="22" max="22" width="12" style="1" customWidth="1"/>
    <col min="23" max="23" width="4.5703125" style="1" customWidth="1"/>
    <col min="24" max="24" width="9.140625" style="1"/>
    <col min="25" max="25" width="3.5703125" style="1" customWidth="1"/>
    <col min="26" max="16384" width="9.140625" style="1"/>
  </cols>
  <sheetData>
    <row r="1" spans="1:22" ht="23.25" customHeight="1" x14ac:dyDescent="0.2">
      <c r="A1" s="77"/>
      <c r="B1" s="78"/>
      <c r="C1" s="78"/>
      <c r="D1" s="78"/>
      <c r="E1" s="78"/>
      <c r="F1" s="18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20"/>
    </row>
    <row r="2" spans="1:22" ht="30.75" customHeight="1" thickBot="1" x14ac:dyDescent="0.25">
      <c r="A2" s="79"/>
      <c r="B2" s="80"/>
      <c r="C2" s="80"/>
      <c r="D2" s="80"/>
      <c r="E2" s="80"/>
      <c r="F2" s="21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3"/>
    </row>
    <row r="3" spans="1:22" ht="6.75" customHeight="1" x14ac:dyDescent="0.2">
      <c r="A3" s="12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9"/>
      <c r="V3" s="13"/>
    </row>
    <row r="4" spans="1:22" ht="12.75" customHeight="1" x14ac:dyDescent="0.25">
      <c r="A4" s="12"/>
      <c r="B4" s="2" t="s">
        <v>0</v>
      </c>
      <c r="C4" s="2"/>
      <c r="D4" s="91">
        <f>isEmriNo</f>
        <v>0</v>
      </c>
      <c r="E4" s="91"/>
      <c r="F4" s="91"/>
      <c r="G4" s="91"/>
      <c r="H4" s="32" t="s">
        <v>68</v>
      </c>
      <c r="I4" s="90">
        <f>anaProje</f>
        <v>0</v>
      </c>
      <c r="J4" s="90"/>
      <c r="K4" s="90"/>
      <c r="L4" s="81" t="s">
        <v>24</v>
      </c>
      <c r="M4" s="82"/>
      <c r="N4" s="83"/>
      <c r="O4" s="83"/>
      <c r="P4" s="83"/>
      <c r="Q4" s="83"/>
      <c r="R4" s="5"/>
      <c r="S4" s="3" t="s">
        <v>1</v>
      </c>
      <c r="T4" s="97">
        <f>tarih</f>
        <v>32017</v>
      </c>
      <c r="U4" s="98"/>
      <c r="V4" s="13"/>
    </row>
    <row r="5" spans="1:22" ht="3.75" customHeight="1" x14ac:dyDescent="0.2">
      <c r="A5" s="1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3"/>
      <c r="R5" s="2"/>
      <c r="S5" s="3"/>
      <c r="T5" s="3"/>
      <c r="U5" s="4"/>
      <c r="V5" s="13"/>
    </row>
    <row r="6" spans="1:22" ht="15" x14ac:dyDescent="0.25">
      <c r="A6" s="12"/>
      <c r="B6" s="2" t="s">
        <v>2</v>
      </c>
      <c r="C6" s="2"/>
      <c r="D6" s="92">
        <f>musteriFirma</f>
        <v>0</v>
      </c>
      <c r="E6" s="92"/>
      <c r="F6" s="92"/>
      <c r="G6" s="92"/>
      <c r="H6" s="33" t="s">
        <v>3</v>
      </c>
      <c r="I6" s="90">
        <f>ParcaNo</f>
        <v>0</v>
      </c>
      <c r="J6" s="90"/>
      <c r="K6" s="90"/>
      <c r="L6" s="93" t="s">
        <v>23</v>
      </c>
      <c r="M6" s="94"/>
      <c r="N6" s="83">
        <f>malzemesi</f>
        <v>0</v>
      </c>
      <c r="O6" s="83"/>
      <c r="P6" s="83"/>
      <c r="Q6" s="83"/>
      <c r="R6" s="2"/>
      <c r="S6" s="3" t="s">
        <v>27</v>
      </c>
      <c r="T6" s="95" t="str">
        <f>tezgah</f>
        <v>FANUC HEINDENHAIN</v>
      </c>
      <c r="U6" s="96"/>
      <c r="V6" s="13"/>
    </row>
    <row r="7" spans="1:22" ht="4.5" customHeight="1" x14ac:dyDescent="0.2">
      <c r="A7" s="12"/>
      <c r="B7" s="2"/>
      <c r="C7" s="2"/>
      <c r="D7" s="2" t="s">
        <v>10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4"/>
      <c r="V7" s="13"/>
    </row>
    <row r="8" spans="1:22" x14ac:dyDescent="0.2">
      <c r="A8" s="12"/>
      <c r="B8" s="2" t="s">
        <v>19</v>
      </c>
      <c r="C8" s="2"/>
      <c r="D8" s="87">
        <f>modelDosyasi</f>
        <v>0</v>
      </c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9"/>
      <c r="V8" s="13"/>
    </row>
    <row r="9" spans="1:22" ht="6" customHeight="1" x14ac:dyDescent="0.2">
      <c r="A9" s="12"/>
      <c r="B9" s="2"/>
      <c r="C9" s="2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30"/>
      <c r="S9" s="30"/>
      <c r="T9" s="30"/>
      <c r="U9" s="31"/>
      <c r="V9" s="13"/>
    </row>
    <row r="10" spans="1:22" ht="12.75" customHeight="1" x14ac:dyDescent="0.2">
      <c r="A10" s="12"/>
      <c r="B10" s="2" t="s">
        <v>4</v>
      </c>
      <c r="C10" s="2"/>
      <c r="D10" s="87">
        <f>camDosyasi</f>
        <v>0</v>
      </c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9"/>
      <c r="V10" s="13"/>
    </row>
    <row r="11" spans="1:22" ht="6.75" customHeight="1" x14ac:dyDescent="0.2">
      <c r="A11" s="12"/>
      <c r="B11" s="2"/>
      <c r="C11" s="2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14"/>
      <c r="T11" s="6"/>
      <c r="U11" s="4"/>
      <c r="V11" s="13"/>
    </row>
    <row r="12" spans="1:22" x14ac:dyDescent="0.2">
      <c r="A12" s="84" t="s">
        <v>5</v>
      </c>
      <c r="B12" s="85"/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85"/>
      <c r="V12" s="86"/>
    </row>
    <row r="13" spans="1:22" s="7" customFormat="1" ht="12.75" customHeight="1" x14ac:dyDescent="0.2">
      <c r="A13" s="138" t="s">
        <v>6</v>
      </c>
      <c r="B13" s="140" t="s">
        <v>13</v>
      </c>
      <c r="C13" s="141"/>
      <c r="D13" s="141"/>
      <c r="E13" s="142"/>
      <c r="F13" s="123" t="s">
        <v>7</v>
      </c>
      <c r="G13" s="123" t="s">
        <v>29</v>
      </c>
      <c r="H13" s="125" t="s">
        <v>28</v>
      </c>
      <c r="I13" s="126"/>
      <c r="J13" s="129" t="s">
        <v>30</v>
      </c>
      <c r="K13" s="130"/>
      <c r="L13" s="123" t="s">
        <v>18</v>
      </c>
      <c r="M13" s="123" t="s">
        <v>14</v>
      </c>
      <c r="N13" s="123" t="s">
        <v>70</v>
      </c>
      <c r="O13" s="38" t="s">
        <v>16</v>
      </c>
      <c r="P13" s="123" t="s">
        <v>15</v>
      </c>
      <c r="Q13" s="123" t="s">
        <v>11</v>
      </c>
      <c r="R13" s="123" t="s">
        <v>12</v>
      </c>
      <c r="S13" s="136" t="s">
        <v>8</v>
      </c>
      <c r="T13" s="137"/>
      <c r="U13" s="133" t="s">
        <v>238</v>
      </c>
      <c r="V13" s="134"/>
    </row>
    <row r="14" spans="1:22" s="7" customFormat="1" ht="12.75" customHeight="1" x14ac:dyDescent="0.2">
      <c r="A14" s="139"/>
      <c r="B14" s="143"/>
      <c r="C14" s="144"/>
      <c r="D14" s="144"/>
      <c r="E14" s="145"/>
      <c r="F14" s="124"/>
      <c r="G14" s="124"/>
      <c r="H14" s="127"/>
      <c r="I14" s="128"/>
      <c r="J14" s="131"/>
      <c r="K14" s="132"/>
      <c r="L14" s="124"/>
      <c r="M14" s="124"/>
      <c r="N14" s="124"/>
      <c r="O14" s="38" t="s">
        <v>17</v>
      </c>
      <c r="P14" s="124"/>
      <c r="Q14" s="124"/>
      <c r="R14" s="124"/>
      <c r="S14" s="39" t="s">
        <v>9</v>
      </c>
      <c r="T14" s="40" t="s">
        <v>71</v>
      </c>
      <c r="U14" s="127"/>
      <c r="V14" s="135"/>
    </row>
    <row r="15" spans="1:22" ht="14.25" customHeight="1" x14ac:dyDescent="0.2">
      <c r="A15" s="24" t="s">
        <v>43</v>
      </c>
      <c r="B15" s="49">
        <f>Programlar!B2</f>
        <v>0</v>
      </c>
      <c r="C15" s="51"/>
      <c r="D15" s="51"/>
      <c r="E15" s="52"/>
      <c r="F15" s="37">
        <f>Programlar!C2</f>
        <v>0</v>
      </c>
      <c r="G15" s="37">
        <f>Programlar!D2</f>
        <v>0</v>
      </c>
      <c r="H15" s="49">
        <f>Programlar!E2</f>
        <v>0</v>
      </c>
      <c r="I15" s="52"/>
      <c r="J15" s="49">
        <f>Programlar!G2</f>
        <v>0</v>
      </c>
      <c r="K15" s="52"/>
      <c r="L15" s="37">
        <f>Programlar!H2</f>
        <v>0</v>
      </c>
      <c r="M15" s="37">
        <f>Programlar!I2</f>
        <v>0</v>
      </c>
      <c r="N15" s="25">
        <f>Programlar!R2</f>
        <v>0</v>
      </c>
      <c r="O15" s="37">
        <f>Programlar!K2</f>
        <v>0</v>
      </c>
      <c r="P15" s="37">
        <f>Programlar!L2</f>
        <v>0</v>
      </c>
      <c r="Q15" s="37">
        <f>Programlar!M2</f>
        <v>0</v>
      </c>
      <c r="R15" s="37">
        <f>Programlar!N2</f>
        <v>0</v>
      </c>
      <c r="S15" s="44">
        <f>Programlar!O2</f>
        <v>0</v>
      </c>
      <c r="T15" s="44">
        <f t="shared" ref="T15:T39" si="0">S15*3</f>
        <v>0</v>
      </c>
      <c r="U15" s="49">
        <f>Programlar!F2</f>
        <v>0</v>
      </c>
      <c r="V15" s="50"/>
    </row>
    <row r="16" spans="1:22" ht="14.25" customHeight="1" x14ac:dyDescent="0.2">
      <c r="A16" s="24" t="s">
        <v>44</v>
      </c>
      <c r="B16" s="49">
        <f>Programlar!B3</f>
        <v>0</v>
      </c>
      <c r="C16" s="51"/>
      <c r="D16" s="51"/>
      <c r="E16" s="52"/>
      <c r="F16" s="37">
        <f>Programlar!C3</f>
        <v>0</v>
      </c>
      <c r="G16" s="37">
        <f>Programlar!D3</f>
        <v>0</v>
      </c>
      <c r="H16" s="49">
        <f>Programlar!E3</f>
        <v>0</v>
      </c>
      <c r="I16" s="52"/>
      <c r="J16" s="49">
        <f>Programlar!G3</f>
        <v>0</v>
      </c>
      <c r="K16" s="52"/>
      <c r="L16" s="37">
        <f>Programlar!H3</f>
        <v>0</v>
      </c>
      <c r="M16" s="37">
        <f>Programlar!I3</f>
        <v>0</v>
      </c>
      <c r="N16" s="25">
        <f>Programlar!R3</f>
        <v>0</v>
      </c>
      <c r="O16" s="37">
        <f>Programlar!K3</f>
        <v>0</v>
      </c>
      <c r="P16" s="37">
        <f>Programlar!L3</f>
        <v>0</v>
      </c>
      <c r="Q16" s="37">
        <f>Programlar!M3</f>
        <v>0</v>
      </c>
      <c r="R16" s="37">
        <f>Programlar!N3</f>
        <v>0</v>
      </c>
      <c r="S16" s="44">
        <f>Programlar!O3</f>
        <v>0</v>
      </c>
      <c r="T16" s="44">
        <f t="shared" si="0"/>
        <v>0</v>
      </c>
      <c r="U16" s="49">
        <f>Programlar!F3</f>
        <v>0</v>
      </c>
      <c r="V16" s="50"/>
    </row>
    <row r="17" spans="1:22" ht="14.25" customHeight="1" x14ac:dyDescent="0.2">
      <c r="A17" s="24" t="s">
        <v>45</v>
      </c>
      <c r="B17" s="49">
        <f>Programlar!B4</f>
        <v>0</v>
      </c>
      <c r="C17" s="51"/>
      <c r="D17" s="51"/>
      <c r="E17" s="52"/>
      <c r="F17" s="37">
        <f>Programlar!C4</f>
        <v>0</v>
      </c>
      <c r="G17" s="37">
        <f>Programlar!D4</f>
        <v>0</v>
      </c>
      <c r="H17" s="49">
        <f>Programlar!E4</f>
        <v>0</v>
      </c>
      <c r="I17" s="52"/>
      <c r="J17" s="49">
        <f>Programlar!G4</f>
        <v>0</v>
      </c>
      <c r="K17" s="52"/>
      <c r="L17" s="37">
        <f>Programlar!H4</f>
        <v>0</v>
      </c>
      <c r="M17" s="37">
        <f>Programlar!I4</f>
        <v>0</v>
      </c>
      <c r="N17" s="25">
        <f>Programlar!R4</f>
        <v>0</v>
      </c>
      <c r="O17" s="37">
        <f>Programlar!K4</f>
        <v>0</v>
      </c>
      <c r="P17" s="37">
        <f>Programlar!L4</f>
        <v>0</v>
      </c>
      <c r="Q17" s="37">
        <f>Programlar!M4</f>
        <v>0</v>
      </c>
      <c r="R17" s="37">
        <f>Programlar!N4</f>
        <v>0</v>
      </c>
      <c r="S17" s="44">
        <f>Programlar!O4</f>
        <v>0</v>
      </c>
      <c r="T17" s="44">
        <f t="shared" si="0"/>
        <v>0</v>
      </c>
      <c r="U17" s="49">
        <f>Programlar!F4</f>
        <v>0</v>
      </c>
      <c r="V17" s="50"/>
    </row>
    <row r="18" spans="1:22" ht="14.25" customHeight="1" x14ac:dyDescent="0.2">
      <c r="A18" s="24" t="s">
        <v>46</v>
      </c>
      <c r="B18" s="49">
        <f>Programlar!B5</f>
        <v>0</v>
      </c>
      <c r="C18" s="51"/>
      <c r="D18" s="51"/>
      <c r="E18" s="52"/>
      <c r="F18" s="37">
        <f>Programlar!C5</f>
        <v>0</v>
      </c>
      <c r="G18" s="37">
        <f>Programlar!D5</f>
        <v>0</v>
      </c>
      <c r="H18" s="49">
        <f>Programlar!E5</f>
        <v>0</v>
      </c>
      <c r="I18" s="52"/>
      <c r="J18" s="49">
        <f>Programlar!G5</f>
        <v>0</v>
      </c>
      <c r="K18" s="52"/>
      <c r="L18" s="37">
        <f>Programlar!H5</f>
        <v>0</v>
      </c>
      <c r="M18" s="37">
        <f>Programlar!I5</f>
        <v>0</v>
      </c>
      <c r="N18" s="25">
        <f>Programlar!R5</f>
        <v>0</v>
      </c>
      <c r="O18" s="37">
        <f>Programlar!K5</f>
        <v>0</v>
      </c>
      <c r="P18" s="37">
        <f>Programlar!L5</f>
        <v>0</v>
      </c>
      <c r="Q18" s="37">
        <f>Programlar!M5</f>
        <v>0</v>
      </c>
      <c r="R18" s="37">
        <f>Programlar!N5</f>
        <v>0</v>
      </c>
      <c r="S18" s="44">
        <f>Programlar!O5</f>
        <v>0</v>
      </c>
      <c r="T18" s="44">
        <f t="shared" si="0"/>
        <v>0</v>
      </c>
      <c r="U18" s="49">
        <f>Programlar!F5</f>
        <v>0</v>
      </c>
      <c r="V18" s="50"/>
    </row>
    <row r="19" spans="1:22" ht="14.25" customHeight="1" x14ac:dyDescent="0.2">
      <c r="A19" s="24" t="s">
        <v>47</v>
      </c>
      <c r="B19" s="49">
        <f>Programlar!B6</f>
        <v>0</v>
      </c>
      <c r="C19" s="51"/>
      <c r="D19" s="51"/>
      <c r="E19" s="52"/>
      <c r="F19" s="37">
        <f>Programlar!C6</f>
        <v>0</v>
      </c>
      <c r="G19" s="37">
        <f>Programlar!D6</f>
        <v>0</v>
      </c>
      <c r="H19" s="49">
        <f>Programlar!E6</f>
        <v>0</v>
      </c>
      <c r="I19" s="52"/>
      <c r="J19" s="49">
        <f>Programlar!G6</f>
        <v>0</v>
      </c>
      <c r="K19" s="52"/>
      <c r="L19" s="37">
        <f>Programlar!H6</f>
        <v>0</v>
      </c>
      <c r="M19" s="37">
        <f>Programlar!I6</f>
        <v>0</v>
      </c>
      <c r="N19" s="25">
        <f>Programlar!R6</f>
        <v>0</v>
      </c>
      <c r="O19" s="37">
        <f>Programlar!K6</f>
        <v>0</v>
      </c>
      <c r="P19" s="37">
        <f>Programlar!L6</f>
        <v>0</v>
      </c>
      <c r="Q19" s="37">
        <f>Programlar!M6</f>
        <v>0</v>
      </c>
      <c r="R19" s="37">
        <f>Programlar!N6</f>
        <v>0</v>
      </c>
      <c r="S19" s="44">
        <f>Programlar!O6</f>
        <v>0</v>
      </c>
      <c r="T19" s="44">
        <f t="shared" si="0"/>
        <v>0</v>
      </c>
      <c r="U19" s="49">
        <f>Programlar!F6</f>
        <v>0</v>
      </c>
      <c r="V19" s="50"/>
    </row>
    <row r="20" spans="1:22" ht="14.25" customHeight="1" x14ac:dyDescent="0.2">
      <c r="A20" s="24" t="s">
        <v>48</v>
      </c>
      <c r="B20" s="49">
        <f>Programlar!B7</f>
        <v>0</v>
      </c>
      <c r="C20" s="51"/>
      <c r="D20" s="51"/>
      <c r="E20" s="52"/>
      <c r="F20" s="37">
        <f>Programlar!C7</f>
        <v>0</v>
      </c>
      <c r="G20" s="37">
        <f>Programlar!D7</f>
        <v>0</v>
      </c>
      <c r="H20" s="49">
        <f>Programlar!E7</f>
        <v>0</v>
      </c>
      <c r="I20" s="52"/>
      <c r="J20" s="49">
        <f>Programlar!G7</f>
        <v>0</v>
      </c>
      <c r="K20" s="52"/>
      <c r="L20" s="37">
        <f>Programlar!H7</f>
        <v>0</v>
      </c>
      <c r="M20" s="37">
        <f>Programlar!I7</f>
        <v>0</v>
      </c>
      <c r="N20" s="25">
        <f>Programlar!R7</f>
        <v>0</v>
      </c>
      <c r="O20" s="37">
        <f>Programlar!K7</f>
        <v>0</v>
      </c>
      <c r="P20" s="37">
        <f>Programlar!L7</f>
        <v>0</v>
      </c>
      <c r="Q20" s="37">
        <f>Programlar!M7</f>
        <v>0</v>
      </c>
      <c r="R20" s="37">
        <f>Programlar!N7</f>
        <v>0</v>
      </c>
      <c r="S20" s="44">
        <f>Programlar!O7</f>
        <v>0</v>
      </c>
      <c r="T20" s="44">
        <f t="shared" si="0"/>
        <v>0</v>
      </c>
      <c r="U20" s="49">
        <f>Programlar!F7</f>
        <v>0</v>
      </c>
      <c r="V20" s="50"/>
    </row>
    <row r="21" spans="1:22" ht="14.25" customHeight="1" x14ac:dyDescent="0.2">
      <c r="A21" s="24" t="s">
        <v>49</v>
      </c>
      <c r="B21" s="49">
        <f>Programlar!B8</f>
        <v>0</v>
      </c>
      <c r="C21" s="51"/>
      <c r="D21" s="51"/>
      <c r="E21" s="52"/>
      <c r="F21" s="37">
        <f>Programlar!C8</f>
        <v>0</v>
      </c>
      <c r="G21" s="37">
        <f>Programlar!D8</f>
        <v>0</v>
      </c>
      <c r="H21" s="49">
        <f>Programlar!E8</f>
        <v>0</v>
      </c>
      <c r="I21" s="52"/>
      <c r="J21" s="49">
        <f>Programlar!G8</f>
        <v>0</v>
      </c>
      <c r="K21" s="52"/>
      <c r="L21" s="37">
        <f>Programlar!H8</f>
        <v>0</v>
      </c>
      <c r="M21" s="37">
        <f>Programlar!I8</f>
        <v>0</v>
      </c>
      <c r="N21" s="25">
        <f>Programlar!R8</f>
        <v>0</v>
      </c>
      <c r="O21" s="37">
        <f>Programlar!K8</f>
        <v>0</v>
      </c>
      <c r="P21" s="37">
        <f>Programlar!L8</f>
        <v>0</v>
      </c>
      <c r="Q21" s="37">
        <f>Programlar!M8</f>
        <v>0</v>
      </c>
      <c r="R21" s="37">
        <f>Programlar!N8</f>
        <v>0</v>
      </c>
      <c r="S21" s="44">
        <f>Programlar!O8</f>
        <v>0</v>
      </c>
      <c r="T21" s="44">
        <f t="shared" si="0"/>
        <v>0</v>
      </c>
      <c r="U21" s="49">
        <f>Programlar!F8</f>
        <v>0</v>
      </c>
      <c r="V21" s="50"/>
    </row>
    <row r="22" spans="1:22" ht="14.25" customHeight="1" x14ac:dyDescent="0.2">
      <c r="A22" s="24" t="s">
        <v>50</v>
      </c>
      <c r="B22" s="49">
        <f>Programlar!B9</f>
        <v>0</v>
      </c>
      <c r="C22" s="51"/>
      <c r="D22" s="51"/>
      <c r="E22" s="52"/>
      <c r="F22" s="37">
        <f>Programlar!C9</f>
        <v>0</v>
      </c>
      <c r="G22" s="37">
        <f>Programlar!D9</f>
        <v>0</v>
      </c>
      <c r="H22" s="49">
        <f>Programlar!E9</f>
        <v>0</v>
      </c>
      <c r="I22" s="52"/>
      <c r="J22" s="49">
        <f>Programlar!G9</f>
        <v>0</v>
      </c>
      <c r="K22" s="52"/>
      <c r="L22" s="37">
        <f>Programlar!H9</f>
        <v>0</v>
      </c>
      <c r="M22" s="37">
        <f>Programlar!I9</f>
        <v>0</v>
      </c>
      <c r="N22" s="25">
        <f>Programlar!R9</f>
        <v>0</v>
      </c>
      <c r="O22" s="37">
        <f>Programlar!K9</f>
        <v>0</v>
      </c>
      <c r="P22" s="37">
        <f>Programlar!L9</f>
        <v>0</v>
      </c>
      <c r="Q22" s="37">
        <f>Programlar!M9</f>
        <v>0</v>
      </c>
      <c r="R22" s="37">
        <f>Programlar!N9</f>
        <v>0</v>
      </c>
      <c r="S22" s="44">
        <f>Programlar!O9</f>
        <v>0</v>
      </c>
      <c r="T22" s="44">
        <f t="shared" si="0"/>
        <v>0</v>
      </c>
      <c r="U22" s="49">
        <f>Programlar!F9</f>
        <v>0</v>
      </c>
      <c r="V22" s="50"/>
    </row>
    <row r="23" spans="1:22" ht="14.25" customHeight="1" x14ac:dyDescent="0.2">
      <c r="A23" s="24" t="s">
        <v>51</v>
      </c>
      <c r="B23" s="49">
        <f>Programlar!B10</f>
        <v>0</v>
      </c>
      <c r="C23" s="51"/>
      <c r="D23" s="51"/>
      <c r="E23" s="52"/>
      <c r="F23" s="37">
        <f>Programlar!C10</f>
        <v>0</v>
      </c>
      <c r="G23" s="37">
        <f>Programlar!D10</f>
        <v>0</v>
      </c>
      <c r="H23" s="49">
        <f>Programlar!E10</f>
        <v>0</v>
      </c>
      <c r="I23" s="52"/>
      <c r="J23" s="49">
        <f>Programlar!G10</f>
        <v>0</v>
      </c>
      <c r="K23" s="52"/>
      <c r="L23" s="37">
        <f>Programlar!H10</f>
        <v>0</v>
      </c>
      <c r="M23" s="37">
        <f>Programlar!I10</f>
        <v>0</v>
      </c>
      <c r="N23" s="25">
        <f>Programlar!R10</f>
        <v>0</v>
      </c>
      <c r="O23" s="37">
        <f>Programlar!K10</f>
        <v>0</v>
      </c>
      <c r="P23" s="37">
        <f>Programlar!L10</f>
        <v>0</v>
      </c>
      <c r="Q23" s="37">
        <f>Programlar!M10</f>
        <v>0</v>
      </c>
      <c r="R23" s="37">
        <f>Programlar!N10</f>
        <v>0</v>
      </c>
      <c r="S23" s="44">
        <f>Programlar!O10</f>
        <v>0</v>
      </c>
      <c r="T23" s="44">
        <f t="shared" si="0"/>
        <v>0</v>
      </c>
      <c r="U23" s="49">
        <f>Programlar!F10</f>
        <v>0</v>
      </c>
      <c r="V23" s="50"/>
    </row>
    <row r="24" spans="1:22" ht="14.25" customHeight="1" x14ac:dyDescent="0.2">
      <c r="A24" s="24" t="s">
        <v>52</v>
      </c>
      <c r="B24" s="49">
        <f>Programlar!B11</f>
        <v>0</v>
      </c>
      <c r="C24" s="51"/>
      <c r="D24" s="51"/>
      <c r="E24" s="52"/>
      <c r="F24" s="37">
        <f>Programlar!C11</f>
        <v>0</v>
      </c>
      <c r="G24" s="37">
        <f>Programlar!D11</f>
        <v>0</v>
      </c>
      <c r="H24" s="49">
        <f>Programlar!E11</f>
        <v>0</v>
      </c>
      <c r="I24" s="52"/>
      <c r="J24" s="49">
        <f>Programlar!G11</f>
        <v>0</v>
      </c>
      <c r="K24" s="52"/>
      <c r="L24" s="37">
        <f>Programlar!H11</f>
        <v>0</v>
      </c>
      <c r="M24" s="37">
        <f>Programlar!I11</f>
        <v>0</v>
      </c>
      <c r="N24" s="25">
        <f>Programlar!R11</f>
        <v>0</v>
      </c>
      <c r="O24" s="37">
        <f>Programlar!K11</f>
        <v>0</v>
      </c>
      <c r="P24" s="37">
        <f>Programlar!L11</f>
        <v>0</v>
      </c>
      <c r="Q24" s="37">
        <f>Programlar!M11</f>
        <v>0</v>
      </c>
      <c r="R24" s="37">
        <f>Programlar!N11</f>
        <v>0</v>
      </c>
      <c r="S24" s="44">
        <f>Programlar!O11</f>
        <v>0</v>
      </c>
      <c r="T24" s="44">
        <f t="shared" si="0"/>
        <v>0</v>
      </c>
      <c r="U24" s="49">
        <f>Programlar!F11</f>
        <v>0</v>
      </c>
      <c r="V24" s="50"/>
    </row>
    <row r="25" spans="1:22" ht="14.25" customHeight="1" x14ac:dyDescent="0.2">
      <c r="A25" s="24" t="s">
        <v>53</v>
      </c>
      <c r="B25" s="49">
        <f>Programlar!B12</f>
        <v>0</v>
      </c>
      <c r="C25" s="51"/>
      <c r="D25" s="51"/>
      <c r="E25" s="52"/>
      <c r="F25" s="37">
        <f>Programlar!C12</f>
        <v>0</v>
      </c>
      <c r="G25" s="37">
        <f>Programlar!D12</f>
        <v>0</v>
      </c>
      <c r="H25" s="49">
        <f>Programlar!E12</f>
        <v>0</v>
      </c>
      <c r="I25" s="52"/>
      <c r="J25" s="49">
        <f>Programlar!G12</f>
        <v>0</v>
      </c>
      <c r="K25" s="52"/>
      <c r="L25" s="37">
        <f>Programlar!H12</f>
        <v>0</v>
      </c>
      <c r="M25" s="37">
        <f>Programlar!I12</f>
        <v>0</v>
      </c>
      <c r="N25" s="25">
        <f>Programlar!R12</f>
        <v>0</v>
      </c>
      <c r="O25" s="37">
        <f>Programlar!K12</f>
        <v>0</v>
      </c>
      <c r="P25" s="37">
        <f>Programlar!L12</f>
        <v>0</v>
      </c>
      <c r="Q25" s="37">
        <f>Programlar!M12</f>
        <v>0</v>
      </c>
      <c r="R25" s="37">
        <f>Programlar!N12</f>
        <v>0</v>
      </c>
      <c r="S25" s="44">
        <f>Programlar!O12</f>
        <v>0</v>
      </c>
      <c r="T25" s="44">
        <f t="shared" si="0"/>
        <v>0</v>
      </c>
      <c r="U25" s="49">
        <f>Programlar!F12</f>
        <v>0</v>
      </c>
      <c r="V25" s="50"/>
    </row>
    <row r="26" spans="1:22" ht="14.25" customHeight="1" x14ac:dyDescent="0.2">
      <c r="A26" s="24" t="s">
        <v>54</v>
      </c>
      <c r="B26" s="49">
        <f>Programlar!B13</f>
        <v>0</v>
      </c>
      <c r="C26" s="51"/>
      <c r="D26" s="51"/>
      <c r="E26" s="52"/>
      <c r="F26" s="37">
        <f>Programlar!C13</f>
        <v>0</v>
      </c>
      <c r="G26" s="37">
        <f>Programlar!D13</f>
        <v>0</v>
      </c>
      <c r="H26" s="49">
        <f>Programlar!E13</f>
        <v>0</v>
      </c>
      <c r="I26" s="52"/>
      <c r="J26" s="49">
        <f>Programlar!G13</f>
        <v>0</v>
      </c>
      <c r="K26" s="52"/>
      <c r="L26" s="37">
        <f>Programlar!H13</f>
        <v>0</v>
      </c>
      <c r="M26" s="37">
        <f>Programlar!I13</f>
        <v>0</v>
      </c>
      <c r="N26" s="25">
        <f>Programlar!R13</f>
        <v>0</v>
      </c>
      <c r="O26" s="37">
        <f>Programlar!K13</f>
        <v>0</v>
      </c>
      <c r="P26" s="37">
        <f>Programlar!L13</f>
        <v>0</v>
      </c>
      <c r="Q26" s="37">
        <f>Programlar!M13</f>
        <v>0</v>
      </c>
      <c r="R26" s="37">
        <f>Programlar!N13</f>
        <v>0</v>
      </c>
      <c r="S26" s="44">
        <f>Programlar!O13</f>
        <v>0</v>
      </c>
      <c r="T26" s="44">
        <f t="shared" si="0"/>
        <v>0</v>
      </c>
      <c r="U26" s="49">
        <f>Programlar!F13</f>
        <v>0</v>
      </c>
      <c r="V26" s="50"/>
    </row>
    <row r="27" spans="1:22" ht="14.25" customHeight="1" x14ac:dyDescent="0.2">
      <c r="A27" s="24" t="s">
        <v>55</v>
      </c>
      <c r="B27" s="49">
        <f>Programlar!B14</f>
        <v>0</v>
      </c>
      <c r="C27" s="51"/>
      <c r="D27" s="51"/>
      <c r="E27" s="52"/>
      <c r="F27" s="37">
        <f>Programlar!C14</f>
        <v>0</v>
      </c>
      <c r="G27" s="37">
        <f>Programlar!D14</f>
        <v>0</v>
      </c>
      <c r="H27" s="49">
        <f>Programlar!E14</f>
        <v>0</v>
      </c>
      <c r="I27" s="52"/>
      <c r="J27" s="49">
        <f>Programlar!G14</f>
        <v>0</v>
      </c>
      <c r="K27" s="52"/>
      <c r="L27" s="37">
        <f>Programlar!H14</f>
        <v>0</v>
      </c>
      <c r="M27" s="37">
        <f>Programlar!I14</f>
        <v>0</v>
      </c>
      <c r="N27" s="25">
        <f>Programlar!R14</f>
        <v>0</v>
      </c>
      <c r="O27" s="37">
        <f>Programlar!K14</f>
        <v>0</v>
      </c>
      <c r="P27" s="37">
        <f>Programlar!L14</f>
        <v>0</v>
      </c>
      <c r="Q27" s="37">
        <f>Programlar!M14</f>
        <v>0</v>
      </c>
      <c r="R27" s="37">
        <f>Programlar!N14</f>
        <v>0</v>
      </c>
      <c r="S27" s="44">
        <f>Programlar!O14</f>
        <v>0</v>
      </c>
      <c r="T27" s="44">
        <f t="shared" si="0"/>
        <v>0</v>
      </c>
      <c r="U27" s="49">
        <f>Programlar!F14</f>
        <v>0</v>
      </c>
      <c r="V27" s="50"/>
    </row>
    <row r="28" spans="1:22" ht="14.25" customHeight="1" x14ac:dyDescent="0.2">
      <c r="A28" s="24" t="s">
        <v>56</v>
      </c>
      <c r="B28" s="49">
        <f>Programlar!B15</f>
        <v>0</v>
      </c>
      <c r="C28" s="51"/>
      <c r="D28" s="51"/>
      <c r="E28" s="52"/>
      <c r="F28" s="37">
        <f>Programlar!C15</f>
        <v>0</v>
      </c>
      <c r="G28" s="37">
        <f>Programlar!D15</f>
        <v>0</v>
      </c>
      <c r="H28" s="49">
        <f>Programlar!E15</f>
        <v>0</v>
      </c>
      <c r="I28" s="52"/>
      <c r="J28" s="49">
        <f>Programlar!G15</f>
        <v>0</v>
      </c>
      <c r="K28" s="52"/>
      <c r="L28" s="37">
        <f>Programlar!H15</f>
        <v>0</v>
      </c>
      <c r="M28" s="37">
        <f>Programlar!I15</f>
        <v>0</v>
      </c>
      <c r="N28" s="25">
        <f>Programlar!R15</f>
        <v>0</v>
      </c>
      <c r="O28" s="37">
        <f>Programlar!K15</f>
        <v>0</v>
      </c>
      <c r="P28" s="37">
        <f>Programlar!L15</f>
        <v>0</v>
      </c>
      <c r="Q28" s="37">
        <f>Programlar!M15</f>
        <v>0</v>
      </c>
      <c r="R28" s="37">
        <f>Programlar!N15</f>
        <v>0</v>
      </c>
      <c r="S28" s="44">
        <f>Programlar!O15</f>
        <v>0</v>
      </c>
      <c r="T28" s="44">
        <f t="shared" si="0"/>
        <v>0</v>
      </c>
      <c r="U28" s="49">
        <f>Programlar!F15</f>
        <v>0</v>
      </c>
      <c r="V28" s="50"/>
    </row>
    <row r="29" spans="1:22" ht="14.25" customHeight="1" x14ac:dyDescent="0.2">
      <c r="A29" s="24" t="s">
        <v>57</v>
      </c>
      <c r="B29" s="49">
        <f>Programlar!B16</f>
        <v>0</v>
      </c>
      <c r="C29" s="51"/>
      <c r="D29" s="51"/>
      <c r="E29" s="52"/>
      <c r="F29" s="37">
        <f>Programlar!C16</f>
        <v>0</v>
      </c>
      <c r="G29" s="37">
        <f>Programlar!D16</f>
        <v>0</v>
      </c>
      <c r="H29" s="49">
        <f>Programlar!E16</f>
        <v>0</v>
      </c>
      <c r="I29" s="52"/>
      <c r="J29" s="49">
        <f>Programlar!G16</f>
        <v>0</v>
      </c>
      <c r="K29" s="52"/>
      <c r="L29" s="37">
        <f>Programlar!H16</f>
        <v>0</v>
      </c>
      <c r="M29" s="37">
        <f>Programlar!I16</f>
        <v>0</v>
      </c>
      <c r="N29" s="25">
        <f>Programlar!R16</f>
        <v>0</v>
      </c>
      <c r="O29" s="37">
        <f>Programlar!K16</f>
        <v>0</v>
      </c>
      <c r="P29" s="37">
        <f>Programlar!L16</f>
        <v>0</v>
      </c>
      <c r="Q29" s="37">
        <f>Programlar!M16</f>
        <v>0</v>
      </c>
      <c r="R29" s="37">
        <f>Programlar!N16</f>
        <v>0</v>
      </c>
      <c r="S29" s="44">
        <f>Programlar!O16</f>
        <v>0</v>
      </c>
      <c r="T29" s="44">
        <f t="shared" si="0"/>
        <v>0</v>
      </c>
      <c r="U29" s="49">
        <f>Programlar!F16</f>
        <v>0</v>
      </c>
      <c r="V29" s="50"/>
    </row>
    <row r="30" spans="1:22" ht="14.25" customHeight="1" x14ac:dyDescent="0.2">
      <c r="A30" s="24" t="s">
        <v>58</v>
      </c>
      <c r="B30" s="49">
        <f>Programlar!B17</f>
        <v>0</v>
      </c>
      <c r="C30" s="51"/>
      <c r="D30" s="51"/>
      <c r="E30" s="52"/>
      <c r="F30" s="37">
        <f>Programlar!C17</f>
        <v>0</v>
      </c>
      <c r="G30" s="37">
        <f>Programlar!D17</f>
        <v>0</v>
      </c>
      <c r="H30" s="49">
        <f>Programlar!E17</f>
        <v>0</v>
      </c>
      <c r="I30" s="52"/>
      <c r="J30" s="49">
        <f>Programlar!G17</f>
        <v>0</v>
      </c>
      <c r="K30" s="52"/>
      <c r="L30" s="37">
        <f>Programlar!H17</f>
        <v>0</v>
      </c>
      <c r="M30" s="37">
        <f>Programlar!I17</f>
        <v>0</v>
      </c>
      <c r="N30" s="25">
        <f>Programlar!R17</f>
        <v>0</v>
      </c>
      <c r="O30" s="37">
        <f>Programlar!K17</f>
        <v>0</v>
      </c>
      <c r="P30" s="37">
        <f>Programlar!L17</f>
        <v>0</v>
      </c>
      <c r="Q30" s="37">
        <f>Programlar!M17</f>
        <v>0</v>
      </c>
      <c r="R30" s="37">
        <f>Programlar!N17</f>
        <v>0</v>
      </c>
      <c r="S30" s="44">
        <f>Programlar!O17</f>
        <v>0</v>
      </c>
      <c r="T30" s="44">
        <f t="shared" si="0"/>
        <v>0</v>
      </c>
      <c r="U30" s="49">
        <f>Programlar!F17</f>
        <v>0</v>
      </c>
      <c r="V30" s="50"/>
    </row>
    <row r="31" spans="1:22" ht="14.25" customHeight="1" x14ac:dyDescent="0.2">
      <c r="A31" s="24" t="s">
        <v>59</v>
      </c>
      <c r="B31" s="49">
        <f>Programlar!B18</f>
        <v>0</v>
      </c>
      <c r="C31" s="51"/>
      <c r="D31" s="51"/>
      <c r="E31" s="52"/>
      <c r="F31" s="37">
        <f>Programlar!C18</f>
        <v>0</v>
      </c>
      <c r="G31" s="37">
        <f>Programlar!D18</f>
        <v>0</v>
      </c>
      <c r="H31" s="49">
        <f>Programlar!E18</f>
        <v>0</v>
      </c>
      <c r="I31" s="52"/>
      <c r="J31" s="49">
        <f>Programlar!G18</f>
        <v>0</v>
      </c>
      <c r="K31" s="52"/>
      <c r="L31" s="37">
        <f>Programlar!H18</f>
        <v>0</v>
      </c>
      <c r="M31" s="37">
        <f>Programlar!I18</f>
        <v>0</v>
      </c>
      <c r="N31" s="25">
        <f>Programlar!R18</f>
        <v>0</v>
      </c>
      <c r="O31" s="37">
        <f>Programlar!K18</f>
        <v>0</v>
      </c>
      <c r="P31" s="37">
        <f>Programlar!L18</f>
        <v>0</v>
      </c>
      <c r="Q31" s="37">
        <f>Programlar!M18</f>
        <v>0</v>
      </c>
      <c r="R31" s="37">
        <f>Programlar!N18</f>
        <v>0</v>
      </c>
      <c r="S31" s="44">
        <f>Programlar!O18</f>
        <v>0</v>
      </c>
      <c r="T31" s="44">
        <f t="shared" si="0"/>
        <v>0</v>
      </c>
      <c r="U31" s="49">
        <f>Programlar!F18</f>
        <v>0</v>
      </c>
      <c r="V31" s="50"/>
    </row>
    <row r="32" spans="1:22" ht="14.25" customHeight="1" x14ac:dyDescent="0.2">
      <c r="A32" s="24" t="s">
        <v>60</v>
      </c>
      <c r="B32" s="49">
        <f>Programlar!B19</f>
        <v>0</v>
      </c>
      <c r="C32" s="51"/>
      <c r="D32" s="51"/>
      <c r="E32" s="52"/>
      <c r="F32" s="37">
        <f>Programlar!C19</f>
        <v>0</v>
      </c>
      <c r="G32" s="37">
        <f>Programlar!D19</f>
        <v>0</v>
      </c>
      <c r="H32" s="49">
        <f>Programlar!E19</f>
        <v>0</v>
      </c>
      <c r="I32" s="52"/>
      <c r="J32" s="49">
        <f>Programlar!G19</f>
        <v>0</v>
      </c>
      <c r="K32" s="52"/>
      <c r="L32" s="37">
        <f>Programlar!H19</f>
        <v>0</v>
      </c>
      <c r="M32" s="37">
        <f>Programlar!I19</f>
        <v>0</v>
      </c>
      <c r="N32" s="25">
        <f>Programlar!R19</f>
        <v>0</v>
      </c>
      <c r="O32" s="37">
        <f>Programlar!K19</f>
        <v>0</v>
      </c>
      <c r="P32" s="37">
        <f>Programlar!L19</f>
        <v>0</v>
      </c>
      <c r="Q32" s="37">
        <f>Programlar!M19</f>
        <v>0</v>
      </c>
      <c r="R32" s="37">
        <f>Programlar!N19</f>
        <v>0</v>
      </c>
      <c r="S32" s="44">
        <f>Programlar!O19</f>
        <v>0</v>
      </c>
      <c r="T32" s="44">
        <f t="shared" si="0"/>
        <v>0</v>
      </c>
      <c r="U32" s="49">
        <f>Programlar!F19</f>
        <v>0</v>
      </c>
      <c r="V32" s="50"/>
    </row>
    <row r="33" spans="1:22" ht="14.25" customHeight="1" x14ac:dyDescent="0.2">
      <c r="A33" s="24" t="s">
        <v>61</v>
      </c>
      <c r="B33" s="49">
        <f>Programlar!B20</f>
        <v>0</v>
      </c>
      <c r="C33" s="51"/>
      <c r="D33" s="51"/>
      <c r="E33" s="52"/>
      <c r="F33" s="37">
        <f>Programlar!C20</f>
        <v>0</v>
      </c>
      <c r="G33" s="37">
        <f>Programlar!D20</f>
        <v>0</v>
      </c>
      <c r="H33" s="49">
        <f>Programlar!E20</f>
        <v>0</v>
      </c>
      <c r="I33" s="52"/>
      <c r="J33" s="49">
        <f>Programlar!G20</f>
        <v>0</v>
      </c>
      <c r="K33" s="52"/>
      <c r="L33" s="37">
        <f>Programlar!H20</f>
        <v>0</v>
      </c>
      <c r="M33" s="37">
        <f>Programlar!I20</f>
        <v>0</v>
      </c>
      <c r="N33" s="25">
        <f>Programlar!R20</f>
        <v>0</v>
      </c>
      <c r="O33" s="37">
        <f>Programlar!K20</f>
        <v>0</v>
      </c>
      <c r="P33" s="37">
        <f>Programlar!L20</f>
        <v>0</v>
      </c>
      <c r="Q33" s="37">
        <f>Programlar!M20</f>
        <v>0</v>
      </c>
      <c r="R33" s="37">
        <f>Programlar!N20</f>
        <v>0</v>
      </c>
      <c r="S33" s="44">
        <f>Programlar!O20</f>
        <v>0</v>
      </c>
      <c r="T33" s="44">
        <f t="shared" si="0"/>
        <v>0</v>
      </c>
      <c r="U33" s="49">
        <f>Programlar!F20</f>
        <v>0</v>
      </c>
      <c r="V33" s="50"/>
    </row>
    <row r="34" spans="1:22" ht="14.25" customHeight="1" x14ac:dyDescent="0.2">
      <c r="A34" s="24" t="s">
        <v>62</v>
      </c>
      <c r="B34" s="49">
        <f>Programlar!B21</f>
        <v>0</v>
      </c>
      <c r="C34" s="51"/>
      <c r="D34" s="51"/>
      <c r="E34" s="52"/>
      <c r="F34" s="37">
        <f>Programlar!C21</f>
        <v>0</v>
      </c>
      <c r="G34" s="37">
        <f>Programlar!D21</f>
        <v>0</v>
      </c>
      <c r="H34" s="49">
        <f>Programlar!E21</f>
        <v>0</v>
      </c>
      <c r="I34" s="52"/>
      <c r="J34" s="49">
        <f>Programlar!G21</f>
        <v>0</v>
      </c>
      <c r="K34" s="52"/>
      <c r="L34" s="37">
        <f>Programlar!H21</f>
        <v>0</v>
      </c>
      <c r="M34" s="37">
        <f>Programlar!I21</f>
        <v>0</v>
      </c>
      <c r="N34" s="25">
        <f>Programlar!R21</f>
        <v>0</v>
      </c>
      <c r="O34" s="37">
        <f>Programlar!K21</f>
        <v>0</v>
      </c>
      <c r="P34" s="37">
        <f>Programlar!L21</f>
        <v>0</v>
      </c>
      <c r="Q34" s="37">
        <f>Programlar!M21</f>
        <v>0</v>
      </c>
      <c r="R34" s="37">
        <f>Programlar!N21</f>
        <v>0</v>
      </c>
      <c r="S34" s="44">
        <f>Programlar!O21</f>
        <v>0</v>
      </c>
      <c r="T34" s="44">
        <f t="shared" si="0"/>
        <v>0</v>
      </c>
      <c r="U34" s="49">
        <f>Programlar!F21</f>
        <v>0</v>
      </c>
      <c r="V34" s="50"/>
    </row>
    <row r="35" spans="1:22" ht="14.25" customHeight="1" x14ac:dyDescent="0.2">
      <c r="A35" s="24" t="s">
        <v>63</v>
      </c>
      <c r="B35" s="49">
        <f>Programlar!B22</f>
        <v>0</v>
      </c>
      <c r="C35" s="51"/>
      <c r="D35" s="51"/>
      <c r="E35" s="52"/>
      <c r="F35" s="37">
        <f>Programlar!C22</f>
        <v>0</v>
      </c>
      <c r="G35" s="37">
        <f>Programlar!D22</f>
        <v>0</v>
      </c>
      <c r="H35" s="49">
        <f>Programlar!E22</f>
        <v>0</v>
      </c>
      <c r="I35" s="52"/>
      <c r="J35" s="49">
        <f>Programlar!G22</f>
        <v>0</v>
      </c>
      <c r="K35" s="52"/>
      <c r="L35" s="37">
        <f>Programlar!H22</f>
        <v>0</v>
      </c>
      <c r="M35" s="37">
        <f>Programlar!I22</f>
        <v>0</v>
      </c>
      <c r="N35" s="25">
        <f>Programlar!R22</f>
        <v>0</v>
      </c>
      <c r="O35" s="37">
        <f>Programlar!K22</f>
        <v>0</v>
      </c>
      <c r="P35" s="37">
        <f>Programlar!L22</f>
        <v>0</v>
      </c>
      <c r="Q35" s="37">
        <f>Programlar!M22</f>
        <v>0</v>
      </c>
      <c r="R35" s="37">
        <f>Programlar!N22</f>
        <v>0</v>
      </c>
      <c r="S35" s="44">
        <f>Programlar!O22</f>
        <v>0</v>
      </c>
      <c r="T35" s="44">
        <f t="shared" si="0"/>
        <v>0</v>
      </c>
      <c r="U35" s="49">
        <f>Programlar!F22</f>
        <v>0</v>
      </c>
      <c r="V35" s="50"/>
    </row>
    <row r="36" spans="1:22" ht="14.25" customHeight="1" x14ac:dyDescent="0.2">
      <c r="A36" s="24" t="s">
        <v>64</v>
      </c>
      <c r="B36" s="49">
        <f>Programlar!B23</f>
        <v>0</v>
      </c>
      <c r="C36" s="51"/>
      <c r="D36" s="51"/>
      <c r="E36" s="52"/>
      <c r="F36" s="37">
        <f>Programlar!C23</f>
        <v>0</v>
      </c>
      <c r="G36" s="37">
        <f>Programlar!D23</f>
        <v>0</v>
      </c>
      <c r="H36" s="49">
        <f>Programlar!E23</f>
        <v>0</v>
      </c>
      <c r="I36" s="52"/>
      <c r="J36" s="49">
        <f>Programlar!G23</f>
        <v>0</v>
      </c>
      <c r="K36" s="52"/>
      <c r="L36" s="37">
        <f>Programlar!H23</f>
        <v>0</v>
      </c>
      <c r="M36" s="37">
        <f>Programlar!I23</f>
        <v>0</v>
      </c>
      <c r="N36" s="25">
        <f>Programlar!R23</f>
        <v>0</v>
      </c>
      <c r="O36" s="37">
        <f>Programlar!K23</f>
        <v>0</v>
      </c>
      <c r="P36" s="37">
        <f>Programlar!L23</f>
        <v>0</v>
      </c>
      <c r="Q36" s="37">
        <f>Programlar!M23</f>
        <v>0</v>
      </c>
      <c r="R36" s="37">
        <f>Programlar!N23</f>
        <v>0</v>
      </c>
      <c r="S36" s="44">
        <f>Programlar!O23</f>
        <v>0</v>
      </c>
      <c r="T36" s="44">
        <f t="shared" si="0"/>
        <v>0</v>
      </c>
      <c r="U36" s="49">
        <f>Programlar!F23</f>
        <v>0</v>
      </c>
      <c r="V36" s="50"/>
    </row>
    <row r="37" spans="1:22" ht="14.25" customHeight="1" x14ac:dyDescent="0.2">
      <c r="A37" s="24" t="s">
        <v>65</v>
      </c>
      <c r="B37" s="49">
        <f>Programlar!B24</f>
        <v>0</v>
      </c>
      <c r="C37" s="51"/>
      <c r="D37" s="51"/>
      <c r="E37" s="52"/>
      <c r="F37" s="37">
        <f>Programlar!C24</f>
        <v>0</v>
      </c>
      <c r="G37" s="37">
        <f>Programlar!D24</f>
        <v>0</v>
      </c>
      <c r="H37" s="49">
        <f>Programlar!E24</f>
        <v>0</v>
      </c>
      <c r="I37" s="52"/>
      <c r="J37" s="49">
        <f>Programlar!G24</f>
        <v>0</v>
      </c>
      <c r="K37" s="52"/>
      <c r="L37" s="37">
        <f>Programlar!H24</f>
        <v>0</v>
      </c>
      <c r="M37" s="37">
        <f>Programlar!I24</f>
        <v>0</v>
      </c>
      <c r="N37" s="25">
        <f>Programlar!R24</f>
        <v>0</v>
      </c>
      <c r="O37" s="37">
        <f>Programlar!K24</f>
        <v>0</v>
      </c>
      <c r="P37" s="37">
        <f>Programlar!L24</f>
        <v>0</v>
      </c>
      <c r="Q37" s="37">
        <f>Programlar!M24</f>
        <v>0</v>
      </c>
      <c r="R37" s="37">
        <f>Programlar!N24</f>
        <v>0</v>
      </c>
      <c r="S37" s="44">
        <f>Programlar!O24</f>
        <v>0</v>
      </c>
      <c r="T37" s="44">
        <f t="shared" si="0"/>
        <v>0</v>
      </c>
      <c r="U37" s="49">
        <f>Programlar!F24</f>
        <v>0</v>
      </c>
      <c r="V37" s="50"/>
    </row>
    <row r="38" spans="1:22" ht="14.25" customHeight="1" x14ac:dyDescent="0.2">
      <c r="A38" s="24" t="s">
        <v>66</v>
      </c>
      <c r="B38" s="49">
        <f>Programlar!B25</f>
        <v>0</v>
      </c>
      <c r="C38" s="51"/>
      <c r="D38" s="51"/>
      <c r="E38" s="52"/>
      <c r="F38" s="37">
        <f>Programlar!C25</f>
        <v>0</v>
      </c>
      <c r="G38" s="37">
        <f>Programlar!D25</f>
        <v>0</v>
      </c>
      <c r="H38" s="49">
        <f>Programlar!E25</f>
        <v>0</v>
      </c>
      <c r="I38" s="52"/>
      <c r="J38" s="49">
        <f>Programlar!G25</f>
        <v>0</v>
      </c>
      <c r="K38" s="52"/>
      <c r="L38" s="37">
        <f>Programlar!H25</f>
        <v>0</v>
      </c>
      <c r="M38" s="37">
        <f>Programlar!I25</f>
        <v>0</v>
      </c>
      <c r="N38" s="25">
        <f>Programlar!R25</f>
        <v>0</v>
      </c>
      <c r="O38" s="37">
        <f>Programlar!K25</f>
        <v>0</v>
      </c>
      <c r="P38" s="37">
        <f>Programlar!L25</f>
        <v>0</v>
      </c>
      <c r="Q38" s="37">
        <f>Programlar!M25</f>
        <v>0</v>
      </c>
      <c r="R38" s="37">
        <f>Programlar!N25</f>
        <v>0</v>
      </c>
      <c r="S38" s="44">
        <f>Programlar!O25</f>
        <v>0</v>
      </c>
      <c r="T38" s="44">
        <f t="shared" si="0"/>
        <v>0</v>
      </c>
      <c r="U38" s="49">
        <f>Programlar!F25</f>
        <v>0</v>
      </c>
      <c r="V38" s="50"/>
    </row>
    <row r="39" spans="1:22" ht="14.25" customHeight="1" x14ac:dyDescent="0.2">
      <c r="A39" s="24" t="s">
        <v>67</v>
      </c>
      <c r="B39" s="49">
        <f>Programlar!B26</f>
        <v>0</v>
      </c>
      <c r="C39" s="51"/>
      <c r="D39" s="51"/>
      <c r="E39" s="52"/>
      <c r="F39" s="37">
        <f>Programlar!C26</f>
        <v>0</v>
      </c>
      <c r="G39" s="37">
        <f>Programlar!D26</f>
        <v>0</v>
      </c>
      <c r="H39" s="49">
        <f>Programlar!E26</f>
        <v>0</v>
      </c>
      <c r="I39" s="52"/>
      <c r="J39" s="49">
        <f>Programlar!G26</f>
        <v>0</v>
      </c>
      <c r="K39" s="52"/>
      <c r="L39" s="37">
        <f>Programlar!H26</f>
        <v>0</v>
      </c>
      <c r="M39" s="37">
        <f>Programlar!I26</f>
        <v>0</v>
      </c>
      <c r="N39" s="25">
        <f>Programlar!R26</f>
        <v>0</v>
      </c>
      <c r="O39" s="37">
        <f>Programlar!K26</f>
        <v>0</v>
      </c>
      <c r="P39" s="37">
        <f>Programlar!L26</f>
        <v>0</v>
      </c>
      <c r="Q39" s="37">
        <f>Programlar!M26</f>
        <v>0</v>
      </c>
      <c r="R39" s="37">
        <f>Programlar!N26</f>
        <v>0</v>
      </c>
      <c r="S39" s="44">
        <f>Programlar!O26</f>
        <v>0</v>
      </c>
      <c r="T39" s="26">
        <f t="shared" si="0"/>
        <v>0</v>
      </c>
      <c r="U39" s="49">
        <f>Programlar!F26</f>
        <v>0</v>
      </c>
      <c r="V39" s="50"/>
    </row>
    <row r="40" spans="1:22" ht="14.25" customHeight="1" x14ac:dyDescent="0.2">
      <c r="A40" s="55" t="s">
        <v>84</v>
      </c>
      <c r="B40" s="56"/>
      <c r="C40" s="56"/>
      <c r="D40" s="56"/>
      <c r="E40" s="56"/>
      <c r="F40" s="56"/>
      <c r="G40" s="56"/>
      <c r="H40" s="57"/>
      <c r="I40" s="58"/>
      <c r="J40" s="59"/>
      <c r="K40" s="59"/>
      <c r="L40" s="59"/>
      <c r="M40" s="59"/>
      <c r="N40" s="59"/>
      <c r="O40" s="59"/>
      <c r="P40" s="60"/>
      <c r="Q40" s="67" t="s">
        <v>25</v>
      </c>
      <c r="R40" s="68"/>
      <c r="S40" s="16">
        <f>SUM(S15:S39)</f>
        <v>0</v>
      </c>
      <c r="T40" s="28">
        <f>SUM(T15:T39)/60</f>
        <v>0</v>
      </c>
      <c r="U40" s="65"/>
      <c r="V40" s="66"/>
    </row>
    <row r="41" spans="1:22" ht="12" customHeight="1" x14ac:dyDescent="0.2">
      <c r="A41" s="35" t="s">
        <v>86</v>
      </c>
      <c r="B41" s="54" t="s">
        <v>73</v>
      </c>
      <c r="C41" s="54"/>
      <c r="D41" s="54" t="s">
        <v>74</v>
      </c>
      <c r="E41" s="54"/>
      <c r="F41" s="36" t="s">
        <v>75</v>
      </c>
      <c r="G41" s="54" t="s">
        <v>85</v>
      </c>
      <c r="H41" s="54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2"/>
    </row>
    <row r="42" spans="1:22" ht="12" customHeight="1" x14ac:dyDescent="0.2">
      <c r="A42" s="34" t="s">
        <v>76</v>
      </c>
      <c r="B42" s="53"/>
      <c r="C42" s="53"/>
      <c r="D42" s="53"/>
      <c r="E42" s="53"/>
      <c r="F42" s="29"/>
      <c r="G42" s="53"/>
      <c r="H42" s="53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2"/>
    </row>
    <row r="43" spans="1:22" ht="12" customHeight="1" x14ac:dyDescent="0.2">
      <c r="A43" s="34" t="s">
        <v>77</v>
      </c>
      <c r="B43" s="53"/>
      <c r="C43" s="53"/>
      <c r="D43" s="53"/>
      <c r="E43" s="53"/>
      <c r="F43" s="29"/>
      <c r="G43" s="53"/>
      <c r="H43" s="53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2"/>
    </row>
    <row r="44" spans="1:22" ht="12" customHeight="1" x14ac:dyDescent="0.2">
      <c r="A44" s="34" t="s">
        <v>78</v>
      </c>
      <c r="B44" s="53"/>
      <c r="C44" s="53"/>
      <c r="D44" s="53"/>
      <c r="E44" s="53"/>
      <c r="F44" s="29"/>
      <c r="G44" s="53"/>
      <c r="H44" s="53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2"/>
    </row>
    <row r="45" spans="1:22" ht="12" customHeight="1" x14ac:dyDescent="0.2">
      <c r="A45" s="34" t="s">
        <v>79</v>
      </c>
      <c r="B45" s="53"/>
      <c r="C45" s="53"/>
      <c r="D45" s="53"/>
      <c r="E45" s="53"/>
      <c r="F45" s="29"/>
      <c r="G45" s="53"/>
      <c r="H45" s="53"/>
      <c r="I45" s="61"/>
      <c r="J45" s="61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2"/>
    </row>
    <row r="46" spans="1:22" ht="12" customHeight="1" x14ac:dyDescent="0.2">
      <c r="A46" s="34" t="s">
        <v>80</v>
      </c>
      <c r="B46" s="53"/>
      <c r="C46" s="53"/>
      <c r="D46" s="53"/>
      <c r="E46" s="53"/>
      <c r="F46" s="29"/>
      <c r="G46" s="53"/>
      <c r="H46" s="53"/>
      <c r="I46" s="61"/>
      <c r="J46" s="61"/>
      <c r="K46" s="61"/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2"/>
    </row>
    <row r="47" spans="1:22" ht="12" customHeight="1" x14ac:dyDescent="0.2">
      <c r="A47" s="34" t="s">
        <v>81</v>
      </c>
      <c r="B47" s="53"/>
      <c r="C47" s="53"/>
      <c r="D47" s="53"/>
      <c r="E47" s="53"/>
      <c r="F47" s="29"/>
      <c r="G47" s="53"/>
      <c r="H47" s="53"/>
      <c r="I47" s="61"/>
      <c r="J47" s="61"/>
      <c r="K47" s="61"/>
      <c r="L47" s="61"/>
      <c r="M47" s="61"/>
      <c r="N47" s="61"/>
      <c r="O47" s="61"/>
      <c r="P47" s="61"/>
      <c r="Q47" s="61"/>
      <c r="R47" s="61"/>
      <c r="S47" s="61"/>
      <c r="T47" s="61"/>
      <c r="U47" s="61"/>
      <c r="V47" s="62"/>
    </row>
    <row r="48" spans="1:22" ht="12" customHeight="1" x14ac:dyDescent="0.2">
      <c r="A48" s="34" t="s">
        <v>82</v>
      </c>
      <c r="B48" s="53"/>
      <c r="C48" s="53"/>
      <c r="D48" s="53"/>
      <c r="E48" s="53"/>
      <c r="F48" s="29"/>
      <c r="G48" s="53"/>
      <c r="H48" s="53"/>
      <c r="I48" s="61"/>
      <c r="J48" s="61"/>
      <c r="K48" s="61"/>
      <c r="L48" s="61"/>
      <c r="M48" s="61"/>
      <c r="N48" s="61"/>
      <c r="O48" s="61"/>
      <c r="P48" s="61"/>
      <c r="Q48" s="61"/>
      <c r="R48" s="61"/>
      <c r="S48" s="61"/>
      <c r="T48" s="61"/>
      <c r="U48" s="61"/>
      <c r="V48" s="62"/>
    </row>
    <row r="49" spans="1:22" ht="12" customHeight="1" x14ac:dyDescent="0.2">
      <c r="A49" s="34" t="s">
        <v>83</v>
      </c>
      <c r="B49" s="53"/>
      <c r="C49" s="53"/>
      <c r="D49" s="53"/>
      <c r="E49" s="53"/>
      <c r="F49" s="29"/>
      <c r="G49" s="53"/>
      <c r="H49" s="53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2"/>
    </row>
    <row r="50" spans="1:22" ht="12" customHeight="1" x14ac:dyDescent="0.2">
      <c r="A50" s="55" t="s">
        <v>87</v>
      </c>
      <c r="B50" s="56"/>
      <c r="C50" s="56"/>
      <c r="D50" s="56"/>
      <c r="E50" s="56"/>
      <c r="F50" s="56"/>
      <c r="G50" s="56"/>
      <c r="H50" s="57"/>
      <c r="I50" s="61"/>
      <c r="J50" s="61"/>
      <c r="K50" s="61"/>
      <c r="L50" s="61"/>
      <c r="M50" s="61"/>
      <c r="N50" s="61"/>
      <c r="O50" s="61"/>
      <c r="P50" s="61"/>
      <c r="Q50" s="61"/>
      <c r="R50" s="61"/>
      <c r="S50" s="61"/>
      <c r="T50" s="61"/>
      <c r="U50" s="61"/>
      <c r="V50" s="62"/>
    </row>
    <row r="51" spans="1:22" ht="12" customHeight="1" x14ac:dyDescent="0.2">
      <c r="A51" s="119" t="str">
        <f>tasarimOlculeri</f>
        <v xml:space="preserve"> </v>
      </c>
      <c r="B51" s="120"/>
      <c r="C51" s="120"/>
      <c r="D51" s="120"/>
      <c r="E51" s="120"/>
      <c r="F51" s="120"/>
      <c r="G51" s="120"/>
      <c r="H51" s="121"/>
      <c r="I51" s="61"/>
      <c r="J51" s="61"/>
      <c r="K51" s="61"/>
      <c r="L51" s="61"/>
      <c r="M51" s="61"/>
      <c r="N51" s="61"/>
      <c r="O51" s="61"/>
      <c r="P51" s="61"/>
      <c r="Q51" s="61"/>
      <c r="R51" s="61"/>
      <c r="S51" s="61"/>
      <c r="T51" s="61"/>
      <c r="U51" s="61"/>
      <c r="V51" s="62"/>
    </row>
    <row r="52" spans="1:22" ht="12" customHeight="1" x14ac:dyDescent="0.2">
      <c r="A52" s="55" t="s">
        <v>88</v>
      </c>
      <c r="B52" s="56"/>
      <c r="C52" s="56"/>
      <c r="D52" s="56"/>
      <c r="E52" s="56"/>
      <c r="F52" s="56"/>
      <c r="G52" s="56"/>
      <c r="H52" s="57"/>
      <c r="I52" s="61"/>
      <c r="J52" s="61"/>
      <c r="K52" s="61"/>
      <c r="L52" s="61"/>
      <c r="M52" s="61"/>
      <c r="N52" s="61"/>
      <c r="O52" s="61"/>
      <c r="P52" s="61"/>
      <c r="Q52" s="61"/>
      <c r="R52" s="61"/>
      <c r="S52" s="61"/>
      <c r="T52" s="61"/>
      <c r="U52" s="61"/>
      <c r="V52" s="62"/>
    </row>
    <row r="53" spans="1:22" ht="12" customHeight="1" x14ac:dyDescent="0.2">
      <c r="A53" s="119" t="str">
        <f>camOlculeri</f>
        <v xml:space="preserve"> </v>
      </c>
      <c r="B53" s="120"/>
      <c r="C53" s="120"/>
      <c r="D53" s="120"/>
      <c r="E53" s="120"/>
      <c r="F53" s="120"/>
      <c r="G53" s="120"/>
      <c r="H53" s="121"/>
      <c r="I53" s="61"/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62"/>
    </row>
    <row r="54" spans="1:22" ht="12" customHeight="1" x14ac:dyDescent="0.2">
      <c r="A54" s="69" t="s">
        <v>72</v>
      </c>
      <c r="B54" s="70"/>
      <c r="C54" s="70"/>
      <c r="D54" s="70"/>
      <c r="E54" s="70"/>
      <c r="F54" s="71"/>
      <c r="G54" s="72"/>
      <c r="H54" s="73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2"/>
    </row>
    <row r="55" spans="1:22" ht="12" customHeight="1" x14ac:dyDescent="0.2">
      <c r="A55" s="27" t="s">
        <v>20</v>
      </c>
      <c r="B55" s="53" t="str">
        <f>sifirX</f>
        <v xml:space="preserve"> </v>
      </c>
      <c r="C55" s="53"/>
      <c r="D55" s="53"/>
      <c r="E55" s="53"/>
      <c r="F55" s="74"/>
      <c r="G55" s="75"/>
      <c r="H55" s="76"/>
      <c r="I55" s="61"/>
      <c r="J55" s="61"/>
      <c r="K55" s="61"/>
      <c r="L55" s="61"/>
      <c r="M55" s="61"/>
      <c r="N55" s="61"/>
      <c r="O55" s="61"/>
      <c r="P55" s="61"/>
      <c r="Q55" s="61"/>
      <c r="R55" s="61"/>
      <c r="S55" s="61"/>
      <c r="T55" s="61"/>
      <c r="U55" s="61"/>
      <c r="V55" s="62"/>
    </row>
    <row r="56" spans="1:22" ht="12" customHeight="1" x14ac:dyDescent="0.2">
      <c r="A56" s="27" t="s">
        <v>21</v>
      </c>
      <c r="B56" s="53" t="str">
        <f>sifirY</f>
        <v xml:space="preserve"> </v>
      </c>
      <c r="C56" s="53"/>
      <c r="D56" s="53"/>
      <c r="E56" s="53"/>
      <c r="F56" s="74"/>
      <c r="G56" s="75"/>
      <c r="H56" s="76"/>
      <c r="I56" s="61"/>
      <c r="J56" s="61"/>
      <c r="K56" s="61"/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62"/>
    </row>
    <row r="57" spans="1:22" ht="12" customHeight="1" x14ac:dyDescent="0.2">
      <c r="A57" s="27" t="s">
        <v>22</v>
      </c>
      <c r="B57" s="53" t="str">
        <f>sifirZ</f>
        <v xml:space="preserve"> </v>
      </c>
      <c r="C57" s="53"/>
      <c r="D57" s="53"/>
      <c r="E57" s="53"/>
      <c r="F57" s="74"/>
      <c r="G57" s="75"/>
      <c r="H57" s="76"/>
      <c r="I57" s="61"/>
      <c r="J57" s="61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2"/>
    </row>
    <row r="58" spans="1:22" ht="12.95" customHeight="1" x14ac:dyDescent="0.2">
      <c r="A58" s="115" t="s">
        <v>31</v>
      </c>
      <c r="B58" s="116"/>
      <c r="C58" s="116"/>
      <c r="D58" s="103" t="str">
        <f>camSorumlusu</f>
        <v>Fikri TOPALOĞLU</v>
      </c>
      <c r="E58" s="104"/>
      <c r="F58" s="104"/>
      <c r="G58" s="104"/>
      <c r="H58" s="105"/>
      <c r="I58" s="61"/>
      <c r="J58" s="61"/>
      <c r="K58" s="61"/>
      <c r="L58" s="61"/>
      <c r="M58" s="61"/>
      <c r="N58" s="61"/>
      <c r="O58" s="61"/>
      <c r="P58" s="61"/>
      <c r="Q58" s="61"/>
      <c r="R58" s="61"/>
      <c r="S58" s="61"/>
      <c r="T58" s="61"/>
      <c r="U58" s="61"/>
      <c r="V58" s="62"/>
    </row>
    <row r="59" spans="1:22" ht="12.95" customHeight="1" x14ac:dyDescent="0.2">
      <c r="A59" s="122"/>
      <c r="B59" s="116"/>
      <c r="C59" s="116"/>
      <c r="D59" s="106"/>
      <c r="E59" s="107"/>
      <c r="F59" s="107"/>
      <c r="G59" s="107"/>
      <c r="H59" s="108"/>
      <c r="I59" s="61"/>
      <c r="J59" s="61"/>
      <c r="K59" s="61"/>
      <c r="L59" s="61"/>
      <c r="M59" s="61"/>
      <c r="N59" s="61"/>
      <c r="O59" s="61"/>
      <c r="P59" s="61"/>
      <c r="Q59" s="61"/>
      <c r="R59" s="61"/>
      <c r="S59" s="61"/>
      <c r="T59" s="61"/>
      <c r="U59" s="61"/>
      <c r="V59" s="62"/>
    </row>
    <row r="60" spans="1:22" ht="12.95" customHeight="1" x14ac:dyDescent="0.2">
      <c r="A60" s="115" t="s">
        <v>91</v>
      </c>
      <c r="B60" s="116"/>
      <c r="C60" s="116"/>
      <c r="D60" s="109" t="str">
        <f>tasarimSorumlusu</f>
        <v xml:space="preserve"> </v>
      </c>
      <c r="E60" s="110"/>
      <c r="F60" s="110"/>
      <c r="G60" s="110"/>
      <c r="H60" s="111"/>
      <c r="I60" s="61"/>
      <c r="J60" s="61"/>
      <c r="K60" s="61"/>
      <c r="L60" s="61"/>
      <c r="M60" s="61"/>
      <c r="N60" s="61"/>
      <c r="O60" s="61"/>
      <c r="P60" s="61"/>
      <c r="Q60" s="61"/>
      <c r="R60" s="61"/>
      <c r="S60" s="61"/>
      <c r="T60" s="61"/>
      <c r="U60" s="61"/>
      <c r="V60" s="62"/>
    </row>
    <row r="61" spans="1:22" ht="12.75" customHeight="1" thickBot="1" x14ac:dyDescent="0.25">
      <c r="A61" s="117"/>
      <c r="B61" s="118"/>
      <c r="C61" s="118"/>
      <c r="D61" s="112"/>
      <c r="E61" s="113"/>
      <c r="F61" s="113"/>
      <c r="G61" s="113"/>
      <c r="H61" s="114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4"/>
    </row>
    <row r="62" spans="1:22" ht="12.95" customHeight="1" x14ac:dyDescent="0.2">
      <c r="A62" s="102" t="s">
        <v>69</v>
      </c>
      <c r="B62" s="102"/>
      <c r="C62" s="102"/>
      <c r="D62" s="102"/>
      <c r="E62" s="102"/>
      <c r="F62" s="102"/>
      <c r="G62" s="102"/>
      <c r="H62" s="102"/>
      <c r="I62" s="102"/>
      <c r="J62" s="101" t="s">
        <v>26</v>
      </c>
      <c r="K62" s="101"/>
      <c r="L62" s="101"/>
      <c r="M62" s="101"/>
      <c r="N62" s="17"/>
      <c r="O62" s="17"/>
      <c r="P62" s="17"/>
      <c r="Q62" s="17"/>
      <c r="R62" s="17"/>
      <c r="S62" s="17"/>
      <c r="T62" s="100" t="s">
        <v>98</v>
      </c>
      <c r="U62" s="100"/>
    </row>
    <row r="63" spans="1:22" x14ac:dyDescent="0.2">
      <c r="A63" s="99"/>
      <c r="B63" s="99"/>
      <c r="C63" s="99"/>
      <c r="D63" s="99"/>
      <c r="E63" s="99"/>
      <c r="F63" s="99"/>
      <c r="G63" s="99"/>
      <c r="H63" s="99"/>
      <c r="I63" s="99"/>
      <c r="J63" s="99"/>
      <c r="K63" s="99"/>
      <c r="L63" s="99"/>
      <c r="M63" s="99"/>
      <c r="N63" s="99"/>
      <c r="O63" s="99"/>
      <c r="P63" s="99"/>
      <c r="Q63" s="99"/>
      <c r="R63" s="99"/>
      <c r="S63" s="99"/>
      <c r="T63" s="99"/>
      <c r="U63" s="99"/>
      <c r="V63" s="99"/>
    </row>
    <row r="64" spans="1:22" x14ac:dyDescent="0.2">
      <c r="A64" s="8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</row>
    <row r="65" spans="1:22" x14ac:dyDescent="0.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</row>
    <row r="66" spans="1:22" x14ac:dyDescent="0.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</row>
    <row r="67" spans="1:22" x14ac:dyDescent="0.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</row>
    <row r="68" spans="1:22" x14ac:dyDescent="0.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</row>
    <row r="69" spans="1:22" x14ac:dyDescent="0.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</row>
    <row r="70" spans="1:22" x14ac:dyDescent="0.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</row>
    <row r="71" spans="1:22" x14ac:dyDescent="0.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</row>
    <row r="72" spans="1:22" x14ac:dyDescent="0.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</row>
    <row r="73" spans="1:22" x14ac:dyDescent="0.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</row>
    <row r="74" spans="1:22" x14ac:dyDescent="0.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</row>
    <row r="75" spans="1:22" x14ac:dyDescent="0.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</row>
    <row r="76" spans="1:22" x14ac:dyDescent="0.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</row>
    <row r="77" spans="1:22" x14ac:dyDescent="0.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</row>
    <row r="113" spans="2:25" ht="17.25" customHeight="1" x14ac:dyDescent="0.2">
      <c r="B113" s="7"/>
      <c r="C113" s="7"/>
      <c r="D113" s="7"/>
      <c r="E113" s="7"/>
    </row>
    <row r="114" spans="2:25" s="7" customFormat="1" x14ac:dyDescent="0.2">
      <c r="B114" s="1"/>
      <c r="C114" s="1"/>
      <c r="D114" s="1"/>
      <c r="E114" s="1"/>
      <c r="W114" s="10"/>
      <c r="X114" s="10"/>
    </row>
    <row r="115" spans="2:25" ht="51" customHeight="1" x14ac:dyDescent="0.2">
      <c r="E115"/>
      <c r="Y115" s="11"/>
    </row>
  </sheetData>
  <mergeCells count="180">
    <mergeCell ref="A13:A14"/>
    <mergeCell ref="B17:E17"/>
    <mergeCell ref="B18:E18"/>
    <mergeCell ref="H30:I30"/>
    <mergeCell ref="H32:I32"/>
    <mergeCell ref="H35:I35"/>
    <mergeCell ref="H33:I33"/>
    <mergeCell ref="B29:E29"/>
    <mergeCell ref="B27:E27"/>
    <mergeCell ref="F13:F14"/>
    <mergeCell ref="B13:E14"/>
    <mergeCell ref="B19:E19"/>
    <mergeCell ref="B25:E25"/>
    <mergeCell ref="B26:E26"/>
    <mergeCell ref="H20:I20"/>
    <mergeCell ref="B15:E15"/>
    <mergeCell ref="H15:I15"/>
    <mergeCell ref="G13:G14"/>
    <mergeCell ref="B21:E21"/>
    <mergeCell ref="B22:E22"/>
    <mergeCell ref="U15:V15"/>
    <mergeCell ref="L13:L14"/>
    <mergeCell ref="H25:I25"/>
    <mergeCell ref="H26:I26"/>
    <mergeCell ref="H27:I27"/>
    <mergeCell ref="U29:V29"/>
    <mergeCell ref="U28:V28"/>
    <mergeCell ref="J15:K15"/>
    <mergeCell ref="J28:K28"/>
    <mergeCell ref="J29:K29"/>
    <mergeCell ref="J27:K27"/>
    <mergeCell ref="P13:P14"/>
    <mergeCell ref="Q13:Q14"/>
    <mergeCell ref="H13:I14"/>
    <mergeCell ref="N13:N14"/>
    <mergeCell ref="J13:K14"/>
    <mergeCell ref="U13:V14"/>
    <mergeCell ref="R13:R14"/>
    <mergeCell ref="M13:M14"/>
    <mergeCell ref="S13:T13"/>
    <mergeCell ref="U20:V20"/>
    <mergeCell ref="H21:I21"/>
    <mergeCell ref="J21:K21"/>
    <mergeCell ref="U21:V21"/>
    <mergeCell ref="U19:V19"/>
    <mergeCell ref="H22:I22"/>
    <mergeCell ref="J20:K20"/>
    <mergeCell ref="B20:E20"/>
    <mergeCell ref="J22:K22"/>
    <mergeCell ref="U22:V22"/>
    <mergeCell ref="H19:I19"/>
    <mergeCell ref="J19:K19"/>
    <mergeCell ref="B16:E16"/>
    <mergeCell ref="H16:I16"/>
    <mergeCell ref="J16:K16"/>
    <mergeCell ref="U16:V16"/>
    <mergeCell ref="H18:I18"/>
    <mergeCell ref="H17:I17"/>
    <mergeCell ref="J17:K17"/>
    <mergeCell ref="J18:K18"/>
    <mergeCell ref="U18:V18"/>
    <mergeCell ref="U17:V17"/>
    <mergeCell ref="A63:V63"/>
    <mergeCell ref="T62:U62"/>
    <mergeCell ref="J62:M62"/>
    <mergeCell ref="A62:I62"/>
    <mergeCell ref="D58:H59"/>
    <mergeCell ref="D60:H61"/>
    <mergeCell ref="A60:C61"/>
    <mergeCell ref="A50:H50"/>
    <mergeCell ref="A53:H53"/>
    <mergeCell ref="A52:H52"/>
    <mergeCell ref="A51:H51"/>
    <mergeCell ref="A58:C59"/>
    <mergeCell ref="A1:E2"/>
    <mergeCell ref="L4:M4"/>
    <mergeCell ref="N4:Q4"/>
    <mergeCell ref="N6:Q6"/>
    <mergeCell ref="A12:V12"/>
    <mergeCell ref="D8:U8"/>
    <mergeCell ref="D10:U10"/>
    <mergeCell ref="I4:K4"/>
    <mergeCell ref="I6:K6"/>
    <mergeCell ref="D4:G4"/>
    <mergeCell ref="D6:G6"/>
    <mergeCell ref="L6:M6"/>
    <mergeCell ref="T6:U6"/>
    <mergeCell ref="T4:U4"/>
    <mergeCell ref="B46:C46"/>
    <mergeCell ref="A40:H40"/>
    <mergeCell ref="B41:C41"/>
    <mergeCell ref="I40:P40"/>
    <mergeCell ref="G46:H46"/>
    <mergeCell ref="I41:V61"/>
    <mergeCell ref="D41:E41"/>
    <mergeCell ref="J39:K39"/>
    <mergeCell ref="U40:V40"/>
    <mergeCell ref="Q40:R40"/>
    <mergeCell ref="A54:E54"/>
    <mergeCell ref="B55:E55"/>
    <mergeCell ref="B56:E56"/>
    <mergeCell ref="B57:E57"/>
    <mergeCell ref="F54:H54"/>
    <mergeCell ref="F55:H55"/>
    <mergeCell ref="F56:H56"/>
    <mergeCell ref="D49:E49"/>
    <mergeCell ref="G48:H48"/>
    <mergeCell ref="B49:C49"/>
    <mergeCell ref="F57:H57"/>
    <mergeCell ref="B48:C48"/>
    <mergeCell ref="B47:C47"/>
    <mergeCell ref="U39:V39"/>
    <mergeCell ref="B42:C42"/>
    <mergeCell ref="B43:C43"/>
    <mergeCell ref="B44:C44"/>
    <mergeCell ref="B45:C45"/>
    <mergeCell ref="G41:H41"/>
    <mergeCell ref="H37:I37"/>
    <mergeCell ref="H39:I39"/>
    <mergeCell ref="B39:E39"/>
    <mergeCell ref="B38:E38"/>
    <mergeCell ref="J36:K36"/>
    <mergeCell ref="U34:V34"/>
    <mergeCell ref="U27:V27"/>
    <mergeCell ref="B28:E28"/>
    <mergeCell ref="H28:I28"/>
    <mergeCell ref="H29:I29"/>
    <mergeCell ref="H23:I23"/>
    <mergeCell ref="U23:V23"/>
    <mergeCell ref="U26:V26"/>
    <mergeCell ref="U25:V25"/>
    <mergeCell ref="U24:V24"/>
    <mergeCell ref="J26:K26"/>
    <mergeCell ref="B23:E23"/>
    <mergeCell ref="B24:E24"/>
    <mergeCell ref="J24:K24"/>
    <mergeCell ref="H24:I24"/>
    <mergeCell ref="J23:K23"/>
    <mergeCell ref="J25:K25"/>
    <mergeCell ref="U31:V31"/>
    <mergeCell ref="B34:E34"/>
    <mergeCell ref="H34:I34"/>
    <mergeCell ref="J34:K34"/>
    <mergeCell ref="G47:H47"/>
    <mergeCell ref="G43:H43"/>
    <mergeCell ref="G44:H44"/>
    <mergeCell ref="G45:H45"/>
    <mergeCell ref="G42:H42"/>
    <mergeCell ref="G49:H49"/>
    <mergeCell ref="D43:E43"/>
    <mergeCell ref="D44:E44"/>
    <mergeCell ref="D45:E45"/>
    <mergeCell ref="D46:E46"/>
    <mergeCell ref="D47:E47"/>
    <mergeCell ref="D48:E48"/>
    <mergeCell ref="D42:E42"/>
    <mergeCell ref="U38:V38"/>
    <mergeCell ref="U35:V35"/>
    <mergeCell ref="B36:E36"/>
    <mergeCell ref="B30:E30"/>
    <mergeCell ref="B33:E33"/>
    <mergeCell ref="B31:E31"/>
    <mergeCell ref="B32:E32"/>
    <mergeCell ref="H36:I36"/>
    <mergeCell ref="U36:V36"/>
    <mergeCell ref="U32:V32"/>
    <mergeCell ref="J31:K31"/>
    <mergeCell ref="J32:K32"/>
    <mergeCell ref="J33:K33"/>
    <mergeCell ref="J37:K37"/>
    <mergeCell ref="U37:V37"/>
    <mergeCell ref="J30:K30"/>
    <mergeCell ref="H31:I31"/>
    <mergeCell ref="U30:V30"/>
    <mergeCell ref="H38:I38"/>
    <mergeCell ref="J38:K38"/>
    <mergeCell ref="B35:E35"/>
    <mergeCell ref="B37:E37"/>
    <mergeCell ref="U33:V33"/>
    <mergeCell ref="J35:K35"/>
  </mergeCells>
  <phoneticPr fontId="7" type="noConversion"/>
  <printOptions horizontalCentered="1" verticalCentered="1"/>
  <pageMargins left="0" right="0.04" top="0.05" bottom="0.14000000000000001" header="7.0000000000000007E-2" footer="0.01"/>
  <pageSetup paperSize="9" scale="70" firstPageNumber="0" orientation="landscape" verticalDpi="300" r:id="rId1"/>
  <headerFooter scaleWithDoc="0"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5"/>
  <sheetViews>
    <sheetView showGridLines="0" zoomScale="70" zoomScaleNormal="70" workbookViewId="0">
      <selection activeCell="S32" sqref="S32"/>
    </sheetView>
  </sheetViews>
  <sheetFormatPr defaultRowHeight="12.75" x14ac:dyDescent="0.2"/>
  <cols>
    <col min="1" max="4" width="5" style="1" customWidth="1"/>
    <col min="5" max="5" width="6.5703125" style="1" customWidth="1"/>
    <col min="6" max="6" width="19" style="1" customWidth="1"/>
    <col min="7" max="7" width="17.140625" style="1" customWidth="1"/>
    <col min="8" max="9" width="10.42578125" style="1" customWidth="1"/>
    <col min="10" max="11" width="6.28515625" style="1" customWidth="1"/>
    <col min="12" max="21" width="10.140625" style="1" customWidth="1"/>
    <col min="22" max="22" width="12" style="1" customWidth="1"/>
    <col min="23" max="23" width="4.5703125" style="1" customWidth="1"/>
    <col min="24" max="24" width="9.140625" style="1"/>
    <col min="25" max="25" width="3.5703125" style="1" customWidth="1"/>
    <col min="26" max="16384" width="9.140625" style="1"/>
  </cols>
  <sheetData>
    <row r="1" spans="1:22" ht="23.25" customHeight="1" x14ac:dyDescent="0.2">
      <c r="A1" s="77"/>
      <c r="B1" s="78"/>
      <c r="C1" s="78"/>
      <c r="D1" s="78"/>
      <c r="E1" s="78"/>
      <c r="F1" s="18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20"/>
    </row>
    <row r="2" spans="1:22" ht="30.75" customHeight="1" thickBot="1" x14ac:dyDescent="0.25">
      <c r="A2" s="79"/>
      <c r="B2" s="80"/>
      <c r="C2" s="80"/>
      <c r="D2" s="80"/>
      <c r="E2" s="80"/>
      <c r="F2" s="21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3"/>
    </row>
    <row r="3" spans="1:22" ht="6.75" customHeight="1" x14ac:dyDescent="0.2">
      <c r="A3" s="12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9"/>
      <c r="V3" s="13"/>
    </row>
    <row r="4" spans="1:22" ht="12.75" customHeight="1" x14ac:dyDescent="0.25">
      <c r="A4" s="12"/>
      <c r="B4" s="2" t="s">
        <v>0</v>
      </c>
      <c r="C4" s="2"/>
      <c r="D4" s="91">
        <f>isEmriNo</f>
        <v>0</v>
      </c>
      <c r="E4" s="91"/>
      <c r="F4" s="91"/>
      <c r="G4" s="91"/>
      <c r="H4" s="32" t="s">
        <v>68</v>
      </c>
      <c r="I4" s="90">
        <f>anaProje</f>
        <v>0</v>
      </c>
      <c r="J4" s="90"/>
      <c r="K4" s="90"/>
      <c r="L4" s="81" t="s">
        <v>24</v>
      </c>
      <c r="M4" s="82"/>
      <c r="N4" s="83"/>
      <c r="O4" s="83"/>
      <c r="P4" s="83"/>
      <c r="Q4" s="83"/>
      <c r="R4" s="5"/>
      <c r="S4" s="3" t="s">
        <v>1</v>
      </c>
      <c r="T4" s="97">
        <f>tarih</f>
        <v>32017</v>
      </c>
      <c r="U4" s="98"/>
      <c r="V4" s="13"/>
    </row>
    <row r="5" spans="1:22" ht="3.75" customHeight="1" x14ac:dyDescent="0.2">
      <c r="A5" s="1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3"/>
      <c r="R5" s="2"/>
      <c r="S5" s="3"/>
      <c r="T5" s="3"/>
      <c r="U5" s="4"/>
      <c r="V5" s="13"/>
    </row>
    <row r="6" spans="1:22" ht="15" x14ac:dyDescent="0.25">
      <c r="A6" s="12"/>
      <c r="B6" s="2" t="s">
        <v>2</v>
      </c>
      <c r="C6" s="2"/>
      <c r="D6" s="92">
        <f>musteriFirma</f>
        <v>0</v>
      </c>
      <c r="E6" s="92"/>
      <c r="F6" s="92"/>
      <c r="G6" s="92"/>
      <c r="H6" s="33" t="s">
        <v>3</v>
      </c>
      <c r="I6" s="90">
        <f>ParcaNo</f>
        <v>0</v>
      </c>
      <c r="J6" s="90"/>
      <c r="K6" s="90"/>
      <c r="L6" s="93" t="s">
        <v>23</v>
      </c>
      <c r="M6" s="94"/>
      <c r="N6" s="83">
        <f>malzemesi</f>
        <v>0</v>
      </c>
      <c r="O6" s="83"/>
      <c r="P6" s="83"/>
      <c r="Q6" s="83"/>
      <c r="R6" s="2"/>
      <c r="S6" s="3" t="s">
        <v>27</v>
      </c>
      <c r="T6" s="95" t="str">
        <f>tezgah</f>
        <v>FANUC HEINDENHAIN</v>
      </c>
      <c r="U6" s="96"/>
      <c r="V6" s="13"/>
    </row>
    <row r="7" spans="1:22" ht="4.5" customHeight="1" x14ac:dyDescent="0.2">
      <c r="A7" s="12"/>
      <c r="B7" s="2"/>
      <c r="C7" s="2"/>
      <c r="D7" s="2" t="s">
        <v>10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4"/>
      <c r="V7" s="13"/>
    </row>
    <row r="8" spans="1:22" x14ac:dyDescent="0.2">
      <c r="A8" s="12"/>
      <c r="B8" s="2" t="s">
        <v>19</v>
      </c>
      <c r="C8" s="2"/>
      <c r="D8" s="87">
        <f>modelDosyasi</f>
        <v>0</v>
      </c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9"/>
      <c r="V8" s="13"/>
    </row>
    <row r="9" spans="1:22" ht="6" customHeight="1" x14ac:dyDescent="0.2">
      <c r="A9" s="12"/>
      <c r="B9" s="2"/>
      <c r="C9" s="2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30"/>
      <c r="S9" s="30"/>
      <c r="T9" s="30"/>
      <c r="U9" s="31"/>
      <c r="V9" s="13"/>
    </row>
    <row r="10" spans="1:22" ht="12.75" customHeight="1" x14ac:dyDescent="0.2">
      <c r="A10" s="12"/>
      <c r="B10" s="2" t="s">
        <v>4</v>
      </c>
      <c r="C10" s="2"/>
      <c r="D10" s="87">
        <f>camDosyasi</f>
        <v>0</v>
      </c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9"/>
      <c r="V10" s="13"/>
    </row>
    <row r="11" spans="1:22" ht="6.75" customHeight="1" x14ac:dyDescent="0.2">
      <c r="A11" s="12"/>
      <c r="B11" s="2"/>
      <c r="C11" s="2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14"/>
      <c r="T11" s="6"/>
      <c r="U11" s="4"/>
      <c r="V11" s="13"/>
    </row>
    <row r="12" spans="1:22" x14ac:dyDescent="0.2">
      <c r="A12" s="84" t="s">
        <v>5</v>
      </c>
      <c r="B12" s="85"/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85"/>
      <c r="V12" s="86"/>
    </row>
    <row r="13" spans="1:22" s="7" customFormat="1" ht="12.75" customHeight="1" x14ac:dyDescent="0.2">
      <c r="A13" s="138" t="s">
        <v>6</v>
      </c>
      <c r="B13" s="140" t="s">
        <v>13</v>
      </c>
      <c r="C13" s="141"/>
      <c r="D13" s="141"/>
      <c r="E13" s="142"/>
      <c r="F13" s="123" t="s">
        <v>7</v>
      </c>
      <c r="G13" s="123" t="s">
        <v>29</v>
      </c>
      <c r="H13" s="125" t="s">
        <v>28</v>
      </c>
      <c r="I13" s="126"/>
      <c r="J13" s="129" t="s">
        <v>30</v>
      </c>
      <c r="K13" s="130"/>
      <c r="L13" s="123" t="s">
        <v>18</v>
      </c>
      <c r="M13" s="123" t="s">
        <v>14</v>
      </c>
      <c r="N13" s="123" t="s">
        <v>70</v>
      </c>
      <c r="O13" s="38" t="s">
        <v>16</v>
      </c>
      <c r="P13" s="123" t="s">
        <v>15</v>
      </c>
      <c r="Q13" s="123" t="s">
        <v>11</v>
      </c>
      <c r="R13" s="123" t="s">
        <v>12</v>
      </c>
      <c r="S13" s="136" t="s">
        <v>8</v>
      </c>
      <c r="T13" s="137"/>
      <c r="U13" s="133" t="s">
        <v>238</v>
      </c>
      <c r="V13" s="134"/>
    </row>
    <row r="14" spans="1:22" s="7" customFormat="1" ht="12.75" customHeight="1" x14ac:dyDescent="0.2">
      <c r="A14" s="139"/>
      <c r="B14" s="143"/>
      <c r="C14" s="144"/>
      <c r="D14" s="144"/>
      <c r="E14" s="145"/>
      <c r="F14" s="124"/>
      <c r="G14" s="124"/>
      <c r="H14" s="127"/>
      <c r="I14" s="128"/>
      <c r="J14" s="131"/>
      <c r="K14" s="132"/>
      <c r="L14" s="124"/>
      <c r="M14" s="124"/>
      <c r="N14" s="124"/>
      <c r="O14" s="38" t="s">
        <v>17</v>
      </c>
      <c r="P14" s="124"/>
      <c r="Q14" s="124"/>
      <c r="R14" s="124"/>
      <c r="S14" s="39" t="s">
        <v>9</v>
      </c>
      <c r="T14" s="40" t="s">
        <v>71</v>
      </c>
      <c r="U14" s="127"/>
      <c r="V14" s="135"/>
    </row>
    <row r="15" spans="1:22" ht="14.25" customHeight="1" x14ac:dyDescent="0.2">
      <c r="A15" s="24" t="s">
        <v>43</v>
      </c>
      <c r="B15" s="49">
        <f>Programlar!B27</f>
        <v>0</v>
      </c>
      <c r="C15" s="51"/>
      <c r="D15" s="51"/>
      <c r="E15" s="52"/>
      <c r="F15" s="37">
        <f>Programlar!C27</f>
        <v>0</v>
      </c>
      <c r="G15" s="37">
        <f>Programlar!D27</f>
        <v>0</v>
      </c>
      <c r="H15" s="49">
        <f>Programlar!E27</f>
        <v>0</v>
      </c>
      <c r="I15" s="52"/>
      <c r="J15" s="49">
        <f>Programlar!G27</f>
        <v>0</v>
      </c>
      <c r="K15" s="52"/>
      <c r="L15" s="37">
        <f>Programlar!H27</f>
        <v>0</v>
      </c>
      <c r="M15" s="37">
        <f>Programlar!I27</f>
        <v>0</v>
      </c>
      <c r="N15" s="25">
        <f>Programlar!R27</f>
        <v>0</v>
      </c>
      <c r="O15" s="37">
        <f>Programlar!K27</f>
        <v>0</v>
      </c>
      <c r="P15" s="37">
        <f>Programlar!L27</f>
        <v>0</v>
      </c>
      <c r="Q15" s="37">
        <f>Programlar!M27</f>
        <v>0</v>
      </c>
      <c r="R15" s="37">
        <f>Programlar!N27</f>
        <v>0</v>
      </c>
      <c r="S15" s="44">
        <f>Programlar!O27</f>
        <v>0</v>
      </c>
      <c r="T15" s="44">
        <f t="shared" ref="T15:T39" si="0">S15*3</f>
        <v>0</v>
      </c>
      <c r="U15" s="49">
        <f>Programlar!F27</f>
        <v>0</v>
      </c>
      <c r="V15" s="50"/>
    </row>
    <row r="16" spans="1:22" ht="14.25" customHeight="1" x14ac:dyDescent="0.2">
      <c r="A16" s="24" t="s">
        <v>44</v>
      </c>
      <c r="B16" s="49">
        <f>Programlar!B28</f>
        <v>0</v>
      </c>
      <c r="C16" s="51"/>
      <c r="D16" s="51"/>
      <c r="E16" s="52"/>
      <c r="F16" s="37">
        <f>Programlar!C28</f>
        <v>0</v>
      </c>
      <c r="G16" s="37">
        <f>Programlar!D28</f>
        <v>0</v>
      </c>
      <c r="H16" s="49">
        <f>Programlar!E28</f>
        <v>0</v>
      </c>
      <c r="I16" s="52"/>
      <c r="J16" s="49">
        <f>Programlar!G28</f>
        <v>0</v>
      </c>
      <c r="K16" s="52"/>
      <c r="L16" s="37">
        <f>Programlar!H28</f>
        <v>0</v>
      </c>
      <c r="M16" s="37">
        <f>Programlar!I28</f>
        <v>0</v>
      </c>
      <c r="N16" s="25">
        <f>Programlar!R28</f>
        <v>0</v>
      </c>
      <c r="O16" s="37">
        <f>Programlar!K28</f>
        <v>0</v>
      </c>
      <c r="P16" s="37">
        <f>Programlar!L28</f>
        <v>0</v>
      </c>
      <c r="Q16" s="37">
        <f>Programlar!M28</f>
        <v>0</v>
      </c>
      <c r="R16" s="37">
        <f>Programlar!N28</f>
        <v>0</v>
      </c>
      <c r="S16" s="44">
        <f>Programlar!O28</f>
        <v>0</v>
      </c>
      <c r="T16" s="44">
        <f t="shared" si="0"/>
        <v>0</v>
      </c>
      <c r="U16" s="49">
        <f>Programlar!F28</f>
        <v>0</v>
      </c>
      <c r="V16" s="50"/>
    </row>
    <row r="17" spans="1:22" ht="14.25" customHeight="1" x14ac:dyDescent="0.2">
      <c r="A17" s="24" t="s">
        <v>45</v>
      </c>
      <c r="B17" s="49">
        <f>Programlar!B29</f>
        <v>0</v>
      </c>
      <c r="C17" s="51"/>
      <c r="D17" s="51"/>
      <c r="E17" s="52"/>
      <c r="F17" s="37">
        <f>Programlar!C29</f>
        <v>0</v>
      </c>
      <c r="G17" s="37">
        <f>Programlar!D29</f>
        <v>0</v>
      </c>
      <c r="H17" s="49">
        <f>Programlar!E29</f>
        <v>0</v>
      </c>
      <c r="I17" s="52"/>
      <c r="J17" s="49">
        <f>Programlar!G29</f>
        <v>0</v>
      </c>
      <c r="K17" s="52"/>
      <c r="L17" s="37">
        <f>Programlar!H29</f>
        <v>0</v>
      </c>
      <c r="M17" s="37">
        <f>Programlar!I29</f>
        <v>0</v>
      </c>
      <c r="N17" s="25">
        <f>Programlar!R29</f>
        <v>0</v>
      </c>
      <c r="O17" s="37">
        <f>Programlar!K29</f>
        <v>0</v>
      </c>
      <c r="P17" s="37">
        <f>Programlar!L29</f>
        <v>0</v>
      </c>
      <c r="Q17" s="37">
        <f>Programlar!M29</f>
        <v>0</v>
      </c>
      <c r="R17" s="37">
        <f>Programlar!N29</f>
        <v>0</v>
      </c>
      <c r="S17" s="44">
        <f>Programlar!O29</f>
        <v>0</v>
      </c>
      <c r="T17" s="44">
        <f t="shared" si="0"/>
        <v>0</v>
      </c>
      <c r="U17" s="49">
        <f>Programlar!F29</f>
        <v>0</v>
      </c>
      <c r="V17" s="50"/>
    </row>
    <row r="18" spans="1:22" ht="14.25" customHeight="1" x14ac:dyDescent="0.2">
      <c r="A18" s="24" t="s">
        <v>46</v>
      </c>
      <c r="B18" s="49">
        <f>Programlar!B30</f>
        <v>0</v>
      </c>
      <c r="C18" s="51"/>
      <c r="D18" s="51"/>
      <c r="E18" s="52"/>
      <c r="F18" s="37">
        <f>Programlar!C30</f>
        <v>0</v>
      </c>
      <c r="G18" s="37">
        <f>Programlar!D30</f>
        <v>0</v>
      </c>
      <c r="H18" s="49">
        <f>Programlar!E30</f>
        <v>0</v>
      </c>
      <c r="I18" s="52"/>
      <c r="J18" s="49">
        <f>Programlar!G30</f>
        <v>0</v>
      </c>
      <c r="K18" s="52"/>
      <c r="L18" s="37">
        <f>Programlar!H30</f>
        <v>0</v>
      </c>
      <c r="M18" s="37">
        <f>Programlar!I30</f>
        <v>0</v>
      </c>
      <c r="N18" s="25">
        <f>Programlar!R30</f>
        <v>0</v>
      </c>
      <c r="O18" s="37">
        <f>Programlar!K30</f>
        <v>0</v>
      </c>
      <c r="P18" s="37">
        <f>Programlar!L30</f>
        <v>0</v>
      </c>
      <c r="Q18" s="37">
        <f>Programlar!M30</f>
        <v>0</v>
      </c>
      <c r="R18" s="37">
        <f>Programlar!N30</f>
        <v>0</v>
      </c>
      <c r="S18" s="44">
        <f>Programlar!O30</f>
        <v>0</v>
      </c>
      <c r="T18" s="44">
        <f t="shared" si="0"/>
        <v>0</v>
      </c>
      <c r="U18" s="49">
        <f>Programlar!F30</f>
        <v>0</v>
      </c>
      <c r="V18" s="50"/>
    </row>
    <row r="19" spans="1:22" ht="14.25" customHeight="1" x14ac:dyDescent="0.2">
      <c r="A19" s="24" t="s">
        <v>47</v>
      </c>
      <c r="B19" s="49">
        <f>Programlar!B31</f>
        <v>0</v>
      </c>
      <c r="C19" s="51"/>
      <c r="D19" s="51"/>
      <c r="E19" s="52"/>
      <c r="F19" s="37">
        <f>Programlar!C31</f>
        <v>0</v>
      </c>
      <c r="G19" s="37">
        <f>Programlar!D31</f>
        <v>0</v>
      </c>
      <c r="H19" s="49">
        <f>Programlar!E31</f>
        <v>0</v>
      </c>
      <c r="I19" s="52"/>
      <c r="J19" s="49">
        <f>Programlar!G31</f>
        <v>0</v>
      </c>
      <c r="K19" s="52"/>
      <c r="L19" s="37">
        <f>Programlar!H31</f>
        <v>0</v>
      </c>
      <c r="M19" s="37">
        <f>Programlar!I31</f>
        <v>0</v>
      </c>
      <c r="N19" s="25">
        <f>Programlar!R31</f>
        <v>0</v>
      </c>
      <c r="O19" s="37">
        <f>Programlar!K31</f>
        <v>0</v>
      </c>
      <c r="P19" s="37">
        <f>Programlar!L31</f>
        <v>0</v>
      </c>
      <c r="Q19" s="37">
        <f>Programlar!M31</f>
        <v>0</v>
      </c>
      <c r="R19" s="37">
        <f>Programlar!N31</f>
        <v>0</v>
      </c>
      <c r="S19" s="44">
        <f>Programlar!O31</f>
        <v>0</v>
      </c>
      <c r="T19" s="44">
        <f t="shared" si="0"/>
        <v>0</v>
      </c>
      <c r="U19" s="49">
        <f>Programlar!F31</f>
        <v>0</v>
      </c>
      <c r="V19" s="50"/>
    </row>
    <row r="20" spans="1:22" ht="14.25" customHeight="1" x14ac:dyDescent="0.2">
      <c r="A20" s="24" t="s">
        <v>48</v>
      </c>
      <c r="B20" s="49">
        <f>Programlar!B32</f>
        <v>0</v>
      </c>
      <c r="C20" s="51"/>
      <c r="D20" s="51"/>
      <c r="E20" s="52"/>
      <c r="F20" s="37">
        <f>Programlar!C32</f>
        <v>0</v>
      </c>
      <c r="G20" s="37">
        <f>Programlar!D32</f>
        <v>0</v>
      </c>
      <c r="H20" s="49">
        <f>Programlar!E32</f>
        <v>0</v>
      </c>
      <c r="I20" s="52"/>
      <c r="J20" s="49">
        <f>Programlar!G32</f>
        <v>0</v>
      </c>
      <c r="K20" s="52"/>
      <c r="L20" s="37">
        <f>Programlar!H32</f>
        <v>0</v>
      </c>
      <c r="M20" s="37">
        <f>Programlar!I32</f>
        <v>0</v>
      </c>
      <c r="N20" s="25">
        <f>Programlar!R32</f>
        <v>0</v>
      </c>
      <c r="O20" s="37">
        <f>Programlar!K32</f>
        <v>0</v>
      </c>
      <c r="P20" s="37">
        <f>Programlar!L32</f>
        <v>0</v>
      </c>
      <c r="Q20" s="37">
        <f>Programlar!M32</f>
        <v>0</v>
      </c>
      <c r="R20" s="37">
        <f>Programlar!N32</f>
        <v>0</v>
      </c>
      <c r="S20" s="44">
        <f>Programlar!O32</f>
        <v>0</v>
      </c>
      <c r="T20" s="44">
        <f t="shared" si="0"/>
        <v>0</v>
      </c>
      <c r="U20" s="49">
        <f>Programlar!F32</f>
        <v>0</v>
      </c>
      <c r="V20" s="50"/>
    </row>
    <row r="21" spans="1:22" ht="14.25" customHeight="1" x14ac:dyDescent="0.2">
      <c r="A21" s="24" t="s">
        <v>49</v>
      </c>
      <c r="B21" s="49">
        <f>Programlar!B33</f>
        <v>0</v>
      </c>
      <c r="C21" s="51"/>
      <c r="D21" s="51"/>
      <c r="E21" s="52"/>
      <c r="F21" s="37">
        <f>Programlar!C33</f>
        <v>0</v>
      </c>
      <c r="G21" s="37">
        <f>Programlar!D33</f>
        <v>0</v>
      </c>
      <c r="H21" s="49">
        <f>Programlar!E33</f>
        <v>0</v>
      </c>
      <c r="I21" s="52"/>
      <c r="J21" s="49">
        <f>Programlar!G33</f>
        <v>0</v>
      </c>
      <c r="K21" s="52"/>
      <c r="L21" s="37">
        <f>Programlar!H33</f>
        <v>0</v>
      </c>
      <c r="M21" s="37">
        <f>Programlar!I33</f>
        <v>0</v>
      </c>
      <c r="N21" s="25">
        <f>Programlar!R33</f>
        <v>0</v>
      </c>
      <c r="O21" s="37">
        <f>Programlar!K33</f>
        <v>0</v>
      </c>
      <c r="P21" s="37">
        <f>Programlar!L33</f>
        <v>0</v>
      </c>
      <c r="Q21" s="37">
        <f>Programlar!M33</f>
        <v>0</v>
      </c>
      <c r="R21" s="37">
        <f>Programlar!N33</f>
        <v>0</v>
      </c>
      <c r="S21" s="44">
        <f>Programlar!O33</f>
        <v>0</v>
      </c>
      <c r="T21" s="44">
        <f t="shared" si="0"/>
        <v>0</v>
      </c>
      <c r="U21" s="49">
        <f>Programlar!F33</f>
        <v>0</v>
      </c>
      <c r="V21" s="50"/>
    </row>
    <row r="22" spans="1:22" ht="14.25" customHeight="1" x14ac:dyDescent="0.2">
      <c r="A22" s="24" t="s">
        <v>50</v>
      </c>
      <c r="B22" s="49">
        <f>Programlar!B34</f>
        <v>0</v>
      </c>
      <c r="C22" s="51"/>
      <c r="D22" s="51"/>
      <c r="E22" s="52"/>
      <c r="F22" s="37">
        <f>Programlar!C34</f>
        <v>0</v>
      </c>
      <c r="G22" s="37">
        <f>Programlar!D34</f>
        <v>0</v>
      </c>
      <c r="H22" s="49">
        <f>Programlar!E34</f>
        <v>0</v>
      </c>
      <c r="I22" s="52"/>
      <c r="J22" s="49">
        <f>Programlar!G34</f>
        <v>0</v>
      </c>
      <c r="K22" s="52"/>
      <c r="L22" s="37">
        <f>Programlar!H34</f>
        <v>0</v>
      </c>
      <c r="M22" s="37">
        <f>Programlar!I34</f>
        <v>0</v>
      </c>
      <c r="N22" s="25">
        <f>Programlar!R34</f>
        <v>0</v>
      </c>
      <c r="O22" s="37">
        <f>Programlar!K34</f>
        <v>0</v>
      </c>
      <c r="P22" s="37">
        <f>Programlar!L34</f>
        <v>0</v>
      </c>
      <c r="Q22" s="37">
        <f>Programlar!M34</f>
        <v>0</v>
      </c>
      <c r="R22" s="37">
        <f>Programlar!N34</f>
        <v>0</v>
      </c>
      <c r="S22" s="44">
        <f>Programlar!O34</f>
        <v>0</v>
      </c>
      <c r="T22" s="44">
        <f t="shared" si="0"/>
        <v>0</v>
      </c>
      <c r="U22" s="49">
        <f>Programlar!F34</f>
        <v>0</v>
      </c>
      <c r="V22" s="50"/>
    </row>
    <row r="23" spans="1:22" ht="14.25" customHeight="1" x14ac:dyDescent="0.2">
      <c r="A23" s="24" t="s">
        <v>51</v>
      </c>
      <c r="B23" s="49">
        <f>Programlar!B35</f>
        <v>0</v>
      </c>
      <c r="C23" s="51"/>
      <c r="D23" s="51"/>
      <c r="E23" s="52"/>
      <c r="F23" s="37">
        <f>Programlar!C35</f>
        <v>0</v>
      </c>
      <c r="G23" s="37">
        <f>Programlar!D35</f>
        <v>0</v>
      </c>
      <c r="H23" s="49">
        <f>Programlar!E35</f>
        <v>0</v>
      </c>
      <c r="I23" s="52"/>
      <c r="J23" s="49">
        <f>Programlar!G35</f>
        <v>0</v>
      </c>
      <c r="K23" s="52"/>
      <c r="L23" s="37">
        <f>Programlar!H35</f>
        <v>0</v>
      </c>
      <c r="M23" s="37">
        <f>Programlar!I35</f>
        <v>0</v>
      </c>
      <c r="N23" s="25">
        <f>Programlar!R35</f>
        <v>0</v>
      </c>
      <c r="O23" s="37">
        <f>Programlar!K35</f>
        <v>0</v>
      </c>
      <c r="P23" s="37">
        <f>Programlar!L35</f>
        <v>0</v>
      </c>
      <c r="Q23" s="37">
        <f>Programlar!M35</f>
        <v>0</v>
      </c>
      <c r="R23" s="37">
        <f>Programlar!N35</f>
        <v>0</v>
      </c>
      <c r="S23" s="44">
        <f>Programlar!O35</f>
        <v>0</v>
      </c>
      <c r="T23" s="44">
        <f t="shared" si="0"/>
        <v>0</v>
      </c>
      <c r="U23" s="49">
        <f>Programlar!F35</f>
        <v>0</v>
      </c>
      <c r="V23" s="50"/>
    </row>
    <row r="24" spans="1:22" ht="14.25" customHeight="1" x14ac:dyDescent="0.2">
      <c r="A24" s="24" t="s">
        <v>52</v>
      </c>
      <c r="B24" s="49">
        <f>Programlar!B36</f>
        <v>0</v>
      </c>
      <c r="C24" s="51"/>
      <c r="D24" s="51"/>
      <c r="E24" s="52"/>
      <c r="F24" s="37">
        <f>Programlar!C36</f>
        <v>0</v>
      </c>
      <c r="G24" s="37">
        <f>Programlar!D36</f>
        <v>0</v>
      </c>
      <c r="H24" s="49">
        <f>Programlar!E36</f>
        <v>0</v>
      </c>
      <c r="I24" s="52"/>
      <c r="J24" s="49">
        <f>Programlar!G36</f>
        <v>0</v>
      </c>
      <c r="K24" s="52"/>
      <c r="L24" s="37">
        <f>Programlar!H36</f>
        <v>0</v>
      </c>
      <c r="M24" s="37">
        <f>Programlar!I36</f>
        <v>0</v>
      </c>
      <c r="N24" s="25">
        <f>Programlar!R36</f>
        <v>0</v>
      </c>
      <c r="O24" s="37">
        <f>Programlar!K36</f>
        <v>0</v>
      </c>
      <c r="P24" s="37">
        <f>Programlar!L36</f>
        <v>0</v>
      </c>
      <c r="Q24" s="37">
        <f>Programlar!M36</f>
        <v>0</v>
      </c>
      <c r="R24" s="37">
        <f>Programlar!N36</f>
        <v>0</v>
      </c>
      <c r="S24" s="44">
        <f>Programlar!O36</f>
        <v>0</v>
      </c>
      <c r="T24" s="44">
        <f t="shared" si="0"/>
        <v>0</v>
      </c>
      <c r="U24" s="49">
        <f>Programlar!F36</f>
        <v>0</v>
      </c>
      <c r="V24" s="50"/>
    </row>
    <row r="25" spans="1:22" ht="14.25" customHeight="1" x14ac:dyDescent="0.2">
      <c r="A25" s="24" t="s">
        <v>53</v>
      </c>
      <c r="B25" s="49">
        <f>Programlar!B37</f>
        <v>0</v>
      </c>
      <c r="C25" s="51"/>
      <c r="D25" s="51"/>
      <c r="E25" s="52"/>
      <c r="F25" s="37">
        <f>Programlar!C37</f>
        <v>0</v>
      </c>
      <c r="G25" s="37">
        <f>Programlar!D37</f>
        <v>0</v>
      </c>
      <c r="H25" s="49">
        <f>Programlar!E37</f>
        <v>0</v>
      </c>
      <c r="I25" s="52"/>
      <c r="J25" s="49">
        <f>Programlar!G37</f>
        <v>0</v>
      </c>
      <c r="K25" s="52"/>
      <c r="L25" s="37">
        <f>Programlar!H37</f>
        <v>0</v>
      </c>
      <c r="M25" s="37">
        <f>Programlar!I37</f>
        <v>0</v>
      </c>
      <c r="N25" s="25">
        <f>Programlar!R37</f>
        <v>0</v>
      </c>
      <c r="O25" s="37">
        <f>Programlar!K37</f>
        <v>0</v>
      </c>
      <c r="P25" s="37">
        <f>Programlar!L37</f>
        <v>0</v>
      </c>
      <c r="Q25" s="37">
        <f>Programlar!M37</f>
        <v>0</v>
      </c>
      <c r="R25" s="37">
        <f>Programlar!N37</f>
        <v>0</v>
      </c>
      <c r="S25" s="44">
        <f>Programlar!O37</f>
        <v>0</v>
      </c>
      <c r="T25" s="44">
        <f t="shared" si="0"/>
        <v>0</v>
      </c>
      <c r="U25" s="49">
        <f>Programlar!F37</f>
        <v>0</v>
      </c>
      <c r="V25" s="50"/>
    </row>
    <row r="26" spans="1:22" ht="14.25" customHeight="1" x14ac:dyDescent="0.2">
      <c r="A26" s="24" t="s">
        <v>54</v>
      </c>
      <c r="B26" s="49">
        <f>Programlar!B38</f>
        <v>0</v>
      </c>
      <c r="C26" s="51"/>
      <c r="D26" s="51"/>
      <c r="E26" s="52"/>
      <c r="F26" s="37">
        <f>Programlar!C38</f>
        <v>0</v>
      </c>
      <c r="G26" s="37">
        <f>Programlar!D38</f>
        <v>0</v>
      </c>
      <c r="H26" s="49">
        <f>Programlar!E38</f>
        <v>0</v>
      </c>
      <c r="I26" s="52"/>
      <c r="J26" s="49">
        <f>Programlar!G38</f>
        <v>0</v>
      </c>
      <c r="K26" s="52"/>
      <c r="L26" s="37">
        <f>Programlar!H38</f>
        <v>0</v>
      </c>
      <c r="M26" s="37">
        <f>Programlar!I38</f>
        <v>0</v>
      </c>
      <c r="N26" s="25">
        <f>Programlar!R38</f>
        <v>0</v>
      </c>
      <c r="O26" s="37">
        <f>Programlar!K38</f>
        <v>0</v>
      </c>
      <c r="P26" s="37">
        <f>Programlar!L38</f>
        <v>0</v>
      </c>
      <c r="Q26" s="37">
        <f>Programlar!M38</f>
        <v>0</v>
      </c>
      <c r="R26" s="37">
        <f>Programlar!N38</f>
        <v>0</v>
      </c>
      <c r="S26" s="44">
        <f>Programlar!O38</f>
        <v>0</v>
      </c>
      <c r="T26" s="44">
        <f t="shared" si="0"/>
        <v>0</v>
      </c>
      <c r="U26" s="49">
        <f>Programlar!F38</f>
        <v>0</v>
      </c>
      <c r="V26" s="50"/>
    </row>
    <row r="27" spans="1:22" ht="14.25" customHeight="1" x14ac:dyDescent="0.2">
      <c r="A27" s="24" t="s">
        <v>55</v>
      </c>
      <c r="B27" s="49">
        <f>Programlar!B39</f>
        <v>0</v>
      </c>
      <c r="C27" s="51"/>
      <c r="D27" s="51"/>
      <c r="E27" s="52"/>
      <c r="F27" s="37">
        <f>Programlar!C39</f>
        <v>0</v>
      </c>
      <c r="G27" s="37">
        <f>Programlar!D39</f>
        <v>0</v>
      </c>
      <c r="H27" s="49">
        <f>Programlar!E39</f>
        <v>0</v>
      </c>
      <c r="I27" s="52"/>
      <c r="J27" s="49">
        <f>Programlar!G39</f>
        <v>0</v>
      </c>
      <c r="K27" s="52"/>
      <c r="L27" s="37">
        <f>Programlar!H39</f>
        <v>0</v>
      </c>
      <c r="M27" s="37">
        <f>Programlar!I39</f>
        <v>0</v>
      </c>
      <c r="N27" s="25">
        <f>Programlar!R39</f>
        <v>0</v>
      </c>
      <c r="O27" s="37">
        <f>Programlar!K39</f>
        <v>0</v>
      </c>
      <c r="P27" s="37">
        <f>Programlar!L39</f>
        <v>0</v>
      </c>
      <c r="Q27" s="37">
        <f>Programlar!M39</f>
        <v>0</v>
      </c>
      <c r="R27" s="37">
        <f>Programlar!N39</f>
        <v>0</v>
      </c>
      <c r="S27" s="44">
        <f>Programlar!O39</f>
        <v>0</v>
      </c>
      <c r="T27" s="44">
        <f t="shared" si="0"/>
        <v>0</v>
      </c>
      <c r="U27" s="49">
        <f>Programlar!F39</f>
        <v>0</v>
      </c>
      <c r="V27" s="50"/>
    </row>
    <row r="28" spans="1:22" ht="14.25" customHeight="1" x14ac:dyDescent="0.2">
      <c r="A28" s="24" t="s">
        <v>56</v>
      </c>
      <c r="B28" s="49">
        <f>Programlar!B40</f>
        <v>0</v>
      </c>
      <c r="C28" s="51"/>
      <c r="D28" s="51"/>
      <c r="E28" s="52"/>
      <c r="F28" s="37">
        <f>Programlar!C40</f>
        <v>0</v>
      </c>
      <c r="G28" s="37">
        <f>Programlar!D40</f>
        <v>0</v>
      </c>
      <c r="H28" s="49">
        <f>Programlar!E40</f>
        <v>0</v>
      </c>
      <c r="I28" s="52"/>
      <c r="J28" s="49">
        <f>Programlar!G40</f>
        <v>0</v>
      </c>
      <c r="K28" s="52"/>
      <c r="L28" s="37">
        <f>Programlar!H40</f>
        <v>0</v>
      </c>
      <c r="M28" s="37">
        <f>Programlar!I40</f>
        <v>0</v>
      </c>
      <c r="N28" s="25">
        <f>Programlar!R40</f>
        <v>0</v>
      </c>
      <c r="O28" s="37">
        <f>Programlar!K40</f>
        <v>0</v>
      </c>
      <c r="P28" s="37">
        <f>Programlar!L40</f>
        <v>0</v>
      </c>
      <c r="Q28" s="37">
        <f>Programlar!M40</f>
        <v>0</v>
      </c>
      <c r="R28" s="37">
        <f>Programlar!N40</f>
        <v>0</v>
      </c>
      <c r="S28" s="44">
        <f>Programlar!O40</f>
        <v>0</v>
      </c>
      <c r="T28" s="44">
        <f t="shared" si="0"/>
        <v>0</v>
      </c>
      <c r="U28" s="49">
        <f>Programlar!F40</f>
        <v>0</v>
      </c>
      <c r="V28" s="50"/>
    </row>
    <row r="29" spans="1:22" ht="14.25" customHeight="1" x14ac:dyDescent="0.2">
      <c r="A29" s="24" t="s">
        <v>57</v>
      </c>
      <c r="B29" s="49">
        <f>Programlar!B41</f>
        <v>0</v>
      </c>
      <c r="C29" s="51"/>
      <c r="D29" s="51"/>
      <c r="E29" s="52"/>
      <c r="F29" s="37">
        <f>Programlar!C41</f>
        <v>0</v>
      </c>
      <c r="G29" s="37">
        <f>Programlar!D41</f>
        <v>0</v>
      </c>
      <c r="H29" s="49">
        <f>Programlar!E41</f>
        <v>0</v>
      </c>
      <c r="I29" s="52"/>
      <c r="J29" s="49">
        <f>Programlar!G41</f>
        <v>0</v>
      </c>
      <c r="K29" s="52"/>
      <c r="L29" s="37">
        <f>Programlar!H41</f>
        <v>0</v>
      </c>
      <c r="M29" s="37">
        <f>Programlar!I41</f>
        <v>0</v>
      </c>
      <c r="N29" s="25">
        <f>Programlar!R41</f>
        <v>0</v>
      </c>
      <c r="O29" s="37">
        <f>Programlar!K41</f>
        <v>0</v>
      </c>
      <c r="P29" s="37">
        <f>Programlar!L41</f>
        <v>0</v>
      </c>
      <c r="Q29" s="37">
        <f>Programlar!M41</f>
        <v>0</v>
      </c>
      <c r="R29" s="37">
        <f>Programlar!N41</f>
        <v>0</v>
      </c>
      <c r="S29" s="44">
        <f>Programlar!O41</f>
        <v>0</v>
      </c>
      <c r="T29" s="44">
        <f t="shared" si="0"/>
        <v>0</v>
      </c>
      <c r="U29" s="49">
        <f>Programlar!F41</f>
        <v>0</v>
      </c>
      <c r="V29" s="50"/>
    </row>
    <row r="30" spans="1:22" ht="14.25" customHeight="1" x14ac:dyDescent="0.2">
      <c r="A30" s="24" t="s">
        <v>58</v>
      </c>
      <c r="B30" s="49">
        <f>Programlar!B42</f>
        <v>0</v>
      </c>
      <c r="C30" s="51"/>
      <c r="D30" s="51"/>
      <c r="E30" s="52"/>
      <c r="F30" s="37">
        <f>Programlar!C42</f>
        <v>0</v>
      </c>
      <c r="G30" s="37">
        <f>Programlar!D42</f>
        <v>0</v>
      </c>
      <c r="H30" s="49">
        <f>Programlar!E42</f>
        <v>0</v>
      </c>
      <c r="I30" s="52"/>
      <c r="J30" s="49">
        <f>Programlar!G42</f>
        <v>0</v>
      </c>
      <c r="K30" s="52"/>
      <c r="L30" s="37">
        <f>Programlar!H42</f>
        <v>0</v>
      </c>
      <c r="M30" s="37">
        <f>Programlar!I42</f>
        <v>0</v>
      </c>
      <c r="N30" s="25">
        <f>Programlar!R42</f>
        <v>0</v>
      </c>
      <c r="O30" s="37">
        <f>Programlar!K42</f>
        <v>0</v>
      </c>
      <c r="P30" s="37">
        <f>Programlar!L42</f>
        <v>0</v>
      </c>
      <c r="Q30" s="37">
        <f>Programlar!M42</f>
        <v>0</v>
      </c>
      <c r="R30" s="37">
        <f>Programlar!N42</f>
        <v>0</v>
      </c>
      <c r="S30" s="44">
        <f>Programlar!O42</f>
        <v>0</v>
      </c>
      <c r="T30" s="44">
        <f t="shared" si="0"/>
        <v>0</v>
      </c>
      <c r="U30" s="49">
        <f>Programlar!F42</f>
        <v>0</v>
      </c>
      <c r="V30" s="50"/>
    </row>
    <row r="31" spans="1:22" ht="14.25" customHeight="1" x14ac:dyDescent="0.2">
      <c r="A31" s="24" t="s">
        <v>59</v>
      </c>
      <c r="B31" s="49">
        <f>Programlar!B43</f>
        <v>0</v>
      </c>
      <c r="C31" s="51"/>
      <c r="D31" s="51"/>
      <c r="E31" s="52"/>
      <c r="F31" s="37">
        <f>Programlar!C43</f>
        <v>0</v>
      </c>
      <c r="G31" s="37">
        <f>Programlar!D43</f>
        <v>0</v>
      </c>
      <c r="H31" s="49">
        <f>Programlar!E43</f>
        <v>0</v>
      </c>
      <c r="I31" s="52"/>
      <c r="J31" s="49">
        <f>Programlar!G43</f>
        <v>0</v>
      </c>
      <c r="K31" s="52"/>
      <c r="L31" s="37">
        <f>Programlar!H43</f>
        <v>0</v>
      </c>
      <c r="M31" s="37">
        <f>Programlar!I43</f>
        <v>0</v>
      </c>
      <c r="N31" s="25">
        <f>Programlar!R43</f>
        <v>0</v>
      </c>
      <c r="O31" s="37">
        <f>Programlar!K43</f>
        <v>0</v>
      </c>
      <c r="P31" s="37">
        <f>Programlar!L43</f>
        <v>0</v>
      </c>
      <c r="Q31" s="37">
        <f>Programlar!M43</f>
        <v>0</v>
      </c>
      <c r="R31" s="37">
        <f>Programlar!N43</f>
        <v>0</v>
      </c>
      <c r="S31" s="44">
        <f>Programlar!O43</f>
        <v>0</v>
      </c>
      <c r="T31" s="44">
        <f t="shared" si="0"/>
        <v>0</v>
      </c>
      <c r="U31" s="49">
        <f>Programlar!F43</f>
        <v>0</v>
      </c>
      <c r="V31" s="50"/>
    </row>
    <row r="32" spans="1:22" ht="14.25" customHeight="1" x14ac:dyDescent="0.2">
      <c r="A32" s="24" t="s">
        <v>60</v>
      </c>
      <c r="B32" s="49">
        <f>Programlar!B44</f>
        <v>0</v>
      </c>
      <c r="C32" s="51"/>
      <c r="D32" s="51"/>
      <c r="E32" s="52"/>
      <c r="F32" s="37">
        <f>Programlar!C44</f>
        <v>0</v>
      </c>
      <c r="G32" s="37">
        <f>Programlar!D44</f>
        <v>0</v>
      </c>
      <c r="H32" s="49">
        <f>Programlar!E44</f>
        <v>0</v>
      </c>
      <c r="I32" s="52"/>
      <c r="J32" s="49">
        <f>Programlar!G44</f>
        <v>0</v>
      </c>
      <c r="K32" s="52"/>
      <c r="L32" s="37">
        <f>Programlar!H44</f>
        <v>0</v>
      </c>
      <c r="M32" s="37">
        <f>Programlar!I44</f>
        <v>0</v>
      </c>
      <c r="N32" s="25">
        <f>Programlar!R44</f>
        <v>0</v>
      </c>
      <c r="O32" s="37">
        <f>Programlar!K44</f>
        <v>0</v>
      </c>
      <c r="P32" s="37">
        <f>Programlar!L44</f>
        <v>0</v>
      </c>
      <c r="Q32" s="37">
        <f>Programlar!M44</f>
        <v>0</v>
      </c>
      <c r="R32" s="37">
        <f>Programlar!N44</f>
        <v>0</v>
      </c>
      <c r="S32" s="44">
        <f>Programlar!O44</f>
        <v>0</v>
      </c>
      <c r="T32" s="44">
        <f t="shared" si="0"/>
        <v>0</v>
      </c>
      <c r="U32" s="49">
        <f>Programlar!F44</f>
        <v>0</v>
      </c>
      <c r="V32" s="50"/>
    </row>
    <row r="33" spans="1:22" ht="14.25" customHeight="1" x14ac:dyDescent="0.2">
      <c r="A33" s="24" t="s">
        <v>61</v>
      </c>
      <c r="B33" s="49">
        <f>Programlar!B45</f>
        <v>0</v>
      </c>
      <c r="C33" s="51"/>
      <c r="D33" s="51"/>
      <c r="E33" s="52"/>
      <c r="F33" s="37">
        <f>Programlar!C45</f>
        <v>0</v>
      </c>
      <c r="G33" s="37">
        <f>Programlar!D45</f>
        <v>0</v>
      </c>
      <c r="H33" s="49">
        <f>Programlar!E45</f>
        <v>0</v>
      </c>
      <c r="I33" s="52"/>
      <c r="J33" s="49">
        <f>Programlar!G45</f>
        <v>0</v>
      </c>
      <c r="K33" s="52"/>
      <c r="L33" s="37">
        <f>Programlar!H45</f>
        <v>0</v>
      </c>
      <c r="M33" s="37">
        <f>Programlar!I45</f>
        <v>0</v>
      </c>
      <c r="N33" s="25">
        <f>Programlar!R45</f>
        <v>0</v>
      </c>
      <c r="O33" s="37">
        <f>Programlar!K45</f>
        <v>0</v>
      </c>
      <c r="P33" s="37">
        <f>Programlar!L45</f>
        <v>0</v>
      </c>
      <c r="Q33" s="37">
        <f>Programlar!M45</f>
        <v>0</v>
      </c>
      <c r="R33" s="37">
        <f>Programlar!N45</f>
        <v>0</v>
      </c>
      <c r="S33" s="44">
        <f>Programlar!O45</f>
        <v>0</v>
      </c>
      <c r="T33" s="44">
        <f t="shared" si="0"/>
        <v>0</v>
      </c>
      <c r="U33" s="49">
        <f>Programlar!F45</f>
        <v>0</v>
      </c>
      <c r="V33" s="50"/>
    </row>
    <row r="34" spans="1:22" ht="14.25" customHeight="1" x14ac:dyDescent="0.2">
      <c r="A34" s="24" t="s">
        <v>62</v>
      </c>
      <c r="B34" s="49">
        <f>Programlar!B46</f>
        <v>0</v>
      </c>
      <c r="C34" s="51"/>
      <c r="D34" s="51"/>
      <c r="E34" s="52"/>
      <c r="F34" s="37">
        <f>Programlar!C46</f>
        <v>0</v>
      </c>
      <c r="G34" s="37">
        <f>Programlar!D46</f>
        <v>0</v>
      </c>
      <c r="H34" s="49">
        <f>Programlar!E46</f>
        <v>0</v>
      </c>
      <c r="I34" s="52"/>
      <c r="J34" s="49">
        <f>Programlar!G46</f>
        <v>0</v>
      </c>
      <c r="K34" s="52"/>
      <c r="L34" s="37">
        <f>Programlar!H46</f>
        <v>0</v>
      </c>
      <c r="M34" s="37">
        <f>Programlar!I46</f>
        <v>0</v>
      </c>
      <c r="N34" s="25">
        <f>Programlar!R46</f>
        <v>0</v>
      </c>
      <c r="O34" s="37">
        <f>Programlar!K46</f>
        <v>0</v>
      </c>
      <c r="P34" s="37">
        <f>Programlar!L46</f>
        <v>0</v>
      </c>
      <c r="Q34" s="37">
        <f>Programlar!M46</f>
        <v>0</v>
      </c>
      <c r="R34" s="37">
        <f>Programlar!N46</f>
        <v>0</v>
      </c>
      <c r="S34" s="44">
        <f>Programlar!O46</f>
        <v>0</v>
      </c>
      <c r="T34" s="44">
        <f t="shared" si="0"/>
        <v>0</v>
      </c>
      <c r="U34" s="49">
        <f>Programlar!F46</f>
        <v>0</v>
      </c>
      <c r="V34" s="50"/>
    </row>
    <row r="35" spans="1:22" ht="14.25" customHeight="1" x14ac:dyDescent="0.2">
      <c r="A35" s="24" t="s">
        <v>63</v>
      </c>
      <c r="B35" s="49">
        <f>Programlar!B47</f>
        <v>0</v>
      </c>
      <c r="C35" s="51"/>
      <c r="D35" s="51"/>
      <c r="E35" s="52"/>
      <c r="F35" s="37">
        <f>Programlar!C47</f>
        <v>0</v>
      </c>
      <c r="G35" s="37">
        <f>Programlar!D47</f>
        <v>0</v>
      </c>
      <c r="H35" s="49">
        <f>Programlar!E47</f>
        <v>0</v>
      </c>
      <c r="I35" s="52"/>
      <c r="J35" s="49">
        <f>Programlar!G47</f>
        <v>0</v>
      </c>
      <c r="K35" s="52"/>
      <c r="L35" s="37">
        <f>Programlar!H47</f>
        <v>0</v>
      </c>
      <c r="M35" s="37">
        <f>Programlar!I47</f>
        <v>0</v>
      </c>
      <c r="N35" s="25">
        <f>Programlar!R47</f>
        <v>0</v>
      </c>
      <c r="O35" s="37">
        <f>Programlar!K47</f>
        <v>0</v>
      </c>
      <c r="P35" s="37">
        <f>Programlar!L47</f>
        <v>0</v>
      </c>
      <c r="Q35" s="37">
        <f>Programlar!M47</f>
        <v>0</v>
      </c>
      <c r="R35" s="37">
        <f>Programlar!N47</f>
        <v>0</v>
      </c>
      <c r="S35" s="44">
        <f>Programlar!O47</f>
        <v>0</v>
      </c>
      <c r="T35" s="44">
        <f t="shared" si="0"/>
        <v>0</v>
      </c>
      <c r="U35" s="49">
        <f>Programlar!F47</f>
        <v>0</v>
      </c>
      <c r="V35" s="50"/>
    </row>
    <row r="36" spans="1:22" ht="14.25" customHeight="1" x14ac:dyDescent="0.2">
      <c r="A36" s="24" t="s">
        <v>64</v>
      </c>
      <c r="B36" s="49">
        <f>Programlar!B48</f>
        <v>0</v>
      </c>
      <c r="C36" s="51"/>
      <c r="D36" s="51"/>
      <c r="E36" s="52"/>
      <c r="F36" s="37">
        <f>Programlar!C48</f>
        <v>0</v>
      </c>
      <c r="G36" s="37">
        <f>Programlar!D48</f>
        <v>0</v>
      </c>
      <c r="H36" s="49">
        <f>Programlar!E48</f>
        <v>0</v>
      </c>
      <c r="I36" s="52"/>
      <c r="J36" s="49">
        <f>Programlar!G48</f>
        <v>0</v>
      </c>
      <c r="K36" s="52"/>
      <c r="L36" s="37">
        <f>Programlar!H48</f>
        <v>0</v>
      </c>
      <c r="M36" s="37">
        <f>Programlar!I48</f>
        <v>0</v>
      </c>
      <c r="N36" s="25">
        <f>Programlar!R48</f>
        <v>0</v>
      </c>
      <c r="O36" s="37">
        <f>Programlar!K48</f>
        <v>0</v>
      </c>
      <c r="P36" s="37">
        <f>Programlar!L48</f>
        <v>0</v>
      </c>
      <c r="Q36" s="37">
        <f>Programlar!M48</f>
        <v>0</v>
      </c>
      <c r="R36" s="37">
        <f>Programlar!N48</f>
        <v>0</v>
      </c>
      <c r="S36" s="44">
        <f>Programlar!O48</f>
        <v>0</v>
      </c>
      <c r="T36" s="44">
        <f t="shared" si="0"/>
        <v>0</v>
      </c>
      <c r="U36" s="49">
        <f>Programlar!F48</f>
        <v>0</v>
      </c>
      <c r="V36" s="50"/>
    </row>
    <row r="37" spans="1:22" ht="14.25" customHeight="1" x14ac:dyDescent="0.2">
      <c r="A37" s="24" t="s">
        <v>65</v>
      </c>
      <c r="B37" s="49">
        <f>Programlar!B49</f>
        <v>0</v>
      </c>
      <c r="C37" s="51"/>
      <c r="D37" s="51"/>
      <c r="E37" s="52"/>
      <c r="F37" s="37">
        <f>Programlar!C49</f>
        <v>0</v>
      </c>
      <c r="G37" s="37">
        <f>Programlar!D49</f>
        <v>0</v>
      </c>
      <c r="H37" s="49">
        <f>Programlar!E49</f>
        <v>0</v>
      </c>
      <c r="I37" s="52"/>
      <c r="J37" s="49">
        <f>Programlar!G49</f>
        <v>0</v>
      </c>
      <c r="K37" s="52"/>
      <c r="L37" s="37">
        <f>Programlar!H49</f>
        <v>0</v>
      </c>
      <c r="M37" s="37">
        <f>Programlar!I49</f>
        <v>0</v>
      </c>
      <c r="N37" s="25">
        <f>Programlar!R49</f>
        <v>0</v>
      </c>
      <c r="O37" s="37">
        <f>Programlar!K49</f>
        <v>0</v>
      </c>
      <c r="P37" s="37">
        <f>Programlar!L49</f>
        <v>0</v>
      </c>
      <c r="Q37" s="37">
        <f>Programlar!M49</f>
        <v>0</v>
      </c>
      <c r="R37" s="37">
        <f>Programlar!N49</f>
        <v>0</v>
      </c>
      <c r="S37" s="44">
        <f>Programlar!O49</f>
        <v>0</v>
      </c>
      <c r="T37" s="44">
        <f t="shared" si="0"/>
        <v>0</v>
      </c>
      <c r="U37" s="49">
        <f>Programlar!F49</f>
        <v>0</v>
      </c>
      <c r="V37" s="50"/>
    </row>
    <row r="38" spans="1:22" ht="14.25" customHeight="1" x14ac:dyDescent="0.2">
      <c r="A38" s="24" t="s">
        <v>66</v>
      </c>
      <c r="B38" s="49">
        <f>Programlar!B50</f>
        <v>0</v>
      </c>
      <c r="C38" s="51"/>
      <c r="D38" s="51"/>
      <c r="E38" s="52"/>
      <c r="F38" s="37">
        <f>Programlar!C50</f>
        <v>0</v>
      </c>
      <c r="G38" s="37">
        <f>Programlar!D50</f>
        <v>0</v>
      </c>
      <c r="H38" s="49">
        <f>Programlar!E50</f>
        <v>0</v>
      </c>
      <c r="I38" s="52"/>
      <c r="J38" s="49">
        <f>Programlar!G50</f>
        <v>0</v>
      </c>
      <c r="K38" s="52"/>
      <c r="L38" s="37">
        <f>Programlar!H50</f>
        <v>0</v>
      </c>
      <c r="M38" s="37">
        <f>Programlar!I50</f>
        <v>0</v>
      </c>
      <c r="N38" s="25">
        <f>Programlar!R50</f>
        <v>0</v>
      </c>
      <c r="O38" s="37">
        <f>Programlar!K50</f>
        <v>0</v>
      </c>
      <c r="P38" s="37">
        <f>Programlar!L50</f>
        <v>0</v>
      </c>
      <c r="Q38" s="37">
        <f>Programlar!M50</f>
        <v>0</v>
      </c>
      <c r="R38" s="37">
        <f>Programlar!N50</f>
        <v>0</v>
      </c>
      <c r="S38" s="44">
        <f>Programlar!O50</f>
        <v>0</v>
      </c>
      <c r="T38" s="44">
        <f t="shared" si="0"/>
        <v>0</v>
      </c>
      <c r="U38" s="49">
        <f>Programlar!F50</f>
        <v>0</v>
      </c>
      <c r="V38" s="50"/>
    </row>
    <row r="39" spans="1:22" ht="14.25" customHeight="1" x14ac:dyDescent="0.2">
      <c r="A39" s="24" t="s">
        <v>67</v>
      </c>
      <c r="B39" s="49">
        <f>Programlar!B51</f>
        <v>0</v>
      </c>
      <c r="C39" s="51"/>
      <c r="D39" s="51"/>
      <c r="E39" s="52"/>
      <c r="F39" s="37">
        <f>Programlar!C51</f>
        <v>0</v>
      </c>
      <c r="G39" s="37">
        <f>Programlar!D51</f>
        <v>0</v>
      </c>
      <c r="H39" s="49">
        <f>Programlar!E51</f>
        <v>0</v>
      </c>
      <c r="I39" s="52"/>
      <c r="J39" s="49">
        <f>Programlar!G51</f>
        <v>0</v>
      </c>
      <c r="K39" s="52"/>
      <c r="L39" s="37">
        <f>Programlar!H51</f>
        <v>0</v>
      </c>
      <c r="M39" s="37">
        <f>Programlar!I51</f>
        <v>0</v>
      </c>
      <c r="N39" s="25">
        <f>Programlar!R51</f>
        <v>0</v>
      </c>
      <c r="O39" s="37">
        <f>Programlar!K51</f>
        <v>0</v>
      </c>
      <c r="P39" s="37">
        <f>Programlar!L51</f>
        <v>0</v>
      </c>
      <c r="Q39" s="37">
        <f>Programlar!M51</f>
        <v>0</v>
      </c>
      <c r="R39" s="37">
        <f>Programlar!N51</f>
        <v>0</v>
      </c>
      <c r="S39" s="44">
        <f>Programlar!O51</f>
        <v>0</v>
      </c>
      <c r="T39" s="44">
        <f t="shared" si="0"/>
        <v>0</v>
      </c>
      <c r="U39" s="49">
        <f>Programlar!F51</f>
        <v>0</v>
      </c>
      <c r="V39" s="50"/>
    </row>
    <row r="40" spans="1:22" ht="14.25" customHeight="1" x14ac:dyDescent="0.2">
      <c r="A40" s="55" t="s">
        <v>84</v>
      </c>
      <c r="B40" s="56"/>
      <c r="C40" s="56"/>
      <c r="D40" s="56"/>
      <c r="E40" s="56"/>
      <c r="F40" s="56"/>
      <c r="G40" s="56"/>
      <c r="H40" s="57"/>
      <c r="I40" s="58"/>
      <c r="J40" s="59"/>
      <c r="K40" s="59"/>
      <c r="L40" s="59"/>
      <c r="M40" s="59"/>
      <c r="N40" s="59"/>
      <c r="O40" s="59"/>
      <c r="P40" s="60"/>
      <c r="Q40" s="67" t="s">
        <v>25</v>
      </c>
      <c r="R40" s="68"/>
      <c r="S40" s="16">
        <f>SUM(S15:S39)</f>
        <v>0</v>
      </c>
      <c r="T40" s="28">
        <f>SUM(T15:T39)/60</f>
        <v>0</v>
      </c>
      <c r="U40" s="65"/>
      <c r="V40" s="66"/>
    </row>
    <row r="41" spans="1:22" ht="12" customHeight="1" x14ac:dyDescent="0.2">
      <c r="A41" s="35" t="s">
        <v>86</v>
      </c>
      <c r="B41" s="54" t="s">
        <v>73</v>
      </c>
      <c r="C41" s="54"/>
      <c r="D41" s="54" t="s">
        <v>74</v>
      </c>
      <c r="E41" s="54"/>
      <c r="F41" s="43" t="s">
        <v>75</v>
      </c>
      <c r="G41" s="54" t="s">
        <v>85</v>
      </c>
      <c r="H41" s="54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2"/>
    </row>
    <row r="42" spans="1:22" ht="12" customHeight="1" x14ac:dyDescent="0.2">
      <c r="A42" s="34" t="s">
        <v>76</v>
      </c>
      <c r="B42" s="53"/>
      <c r="C42" s="53"/>
      <c r="D42" s="53"/>
      <c r="E42" s="53"/>
      <c r="F42" s="42"/>
      <c r="G42" s="53"/>
      <c r="H42" s="53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2"/>
    </row>
    <row r="43" spans="1:22" ht="12" customHeight="1" x14ac:dyDescent="0.2">
      <c r="A43" s="34" t="s">
        <v>77</v>
      </c>
      <c r="B43" s="53"/>
      <c r="C43" s="53"/>
      <c r="D43" s="53"/>
      <c r="E43" s="53"/>
      <c r="F43" s="42"/>
      <c r="G43" s="53"/>
      <c r="H43" s="53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2"/>
    </row>
    <row r="44" spans="1:22" ht="12" customHeight="1" x14ac:dyDescent="0.2">
      <c r="A44" s="34" t="s">
        <v>78</v>
      </c>
      <c r="B44" s="53"/>
      <c r="C44" s="53"/>
      <c r="D44" s="53"/>
      <c r="E44" s="53"/>
      <c r="F44" s="42"/>
      <c r="G44" s="53"/>
      <c r="H44" s="53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2"/>
    </row>
    <row r="45" spans="1:22" ht="12" customHeight="1" x14ac:dyDescent="0.2">
      <c r="A45" s="34" t="s">
        <v>79</v>
      </c>
      <c r="B45" s="53"/>
      <c r="C45" s="53"/>
      <c r="D45" s="53"/>
      <c r="E45" s="53"/>
      <c r="F45" s="42"/>
      <c r="G45" s="53"/>
      <c r="H45" s="53"/>
      <c r="I45" s="61"/>
      <c r="J45" s="61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2"/>
    </row>
    <row r="46" spans="1:22" ht="12" customHeight="1" x14ac:dyDescent="0.2">
      <c r="A46" s="34" t="s">
        <v>80</v>
      </c>
      <c r="B46" s="53"/>
      <c r="C46" s="53"/>
      <c r="D46" s="53"/>
      <c r="E46" s="53"/>
      <c r="F46" s="42"/>
      <c r="G46" s="53"/>
      <c r="H46" s="53"/>
      <c r="I46" s="61"/>
      <c r="J46" s="61"/>
      <c r="K46" s="61"/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2"/>
    </row>
    <row r="47" spans="1:22" ht="12" customHeight="1" x14ac:dyDescent="0.2">
      <c r="A47" s="34" t="s">
        <v>81</v>
      </c>
      <c r="B47" s="53"/>
      <c r="C47" s="53"/>
      <c r="D47" s="53"/>
      <c r="E47" s="53"/>
      <c r="F47" s="42"/>
      <c r="G47" s="53"/>
      <c r="H47" s="53"/>
      <c r="I47" s="61"/>
      <c r="J47" s="61"/>
      <c r="K47" s="61"/>
      <c r="L47" s="61"/>
      <c r="M47" s="61"/>
      <c r="N47" s="61"/>
      <c r="O47" s="61"/>
      <c r="P47" s="61"/>
      <c r="Q47" s="61"/>
      <c r="R47" s="61"/>
      <c r="S47" s="61"/>
      <c r="T47" s="61"/>
      <c r="U47" s="61"/>
      <c r="V47" s="62"/>
    </row>
    <row r="48" spans="1:22" ht="12" customHeight="1" x14ac:dyDescent="0.2">
      <c r="A48" s="34" t="s">
        <v>82</v>
      </c>
      <c r="B48" s="53"/>
      <c r="C48" s="53"/>
      <c r="D48" s="53"/>
      <c r="E48" s="53"/>
      <c r="F48" s="42"/>
      <c r="G48" s="53"/>
      <c r="H48" s="53"/>
      <c r="I48" s="61"/>
      <c r="J48" s="61"/>
      <c r="K48" s="61"/>
      <c r="L48" s="61"/>
      <c r="M48" s="61"/>
      <c r="N48" s="61"/>
      <c r="O48" s="61"/>
      <c r="P48" s="61"/>
      <c r="Q48" s="61"/>
      <c r="R48" s="61"/>
      <c r="S48" s="61"/>
      <c r="T48" s="61"/>
      <c r="U48" s="61"/>
      <c r="V48" s="62"/>
    </row>
    <row r="49" spans="1:22" ht="12" customHeight="1" x14ac:dyDescent="0.2">
      <c r="A49" s="34" t="s">
        <v>83</v>
      </c>
      <c r="B49" s="53"/>
      <c r="C49" s="53"/>
      <c r="D49" s="53"/>
      <c r="E49" s="53"/>
      <c r="F49" s="42"/>
      <c r="G49" s="53"/>
      <c r="H49" s="53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2"/>
    </row>
    <row r="50" spans="1:22" ht="12" customHeight="1" x14ac:dyDescent="0.2">
      <c r="A50" s="55" t="s">
        <v>87</v>
      </c>
      <c r="B50" s="56"/>
      <c r="C50" s="56"/>
      <c r="D50" s="56"/>
      <c r="E50" s="56"/>
      <c r="F50" s="56"/>
      <c r="G50" s="56"/>
      <c r="H50" s="57"/>
      <c r="I50" s="61"/>
      <c r="J50" s="61"/>
      <c r="K50" s="61"/>
      <c r="L50" s="61"/>
      <c r="M50" s="61"/>
      <c r="N50" s="61"/>
      <c r="O50" s="61"/>
      <c r="P50" s="61"/>
      <c r="Q50" s="61"/>
      <c r="R50" s="61"/>
      <c r="S50" s="61"/>
      <c r="T50" s="61"/>
      <c r="U50" s="61"/>
      <c r="V50" s="62"/>
    </row>
    <row r="51" spans="1:22" ht="12" customHeight="1" x14ac:dyDescent="0.2">
      <c r="A51" s="119" t="str">
        <f>tasarimOlculeri</f>
        <v xml:space="preserve"> </v>
      </c>
      <c r="B51" s="120"/>
      <c r="C51" s="120"/>
      <c r="D51" s="120"/>
      <c r="E51" s="120"/>
      <c r="F51" s="120"/>
      <c r="G51" s="120"/>
      <c r="H51" s="121"/>
      <c r="I51" s="61"/>
      <c r="J51" s="61"/>
      <c r="K51" s="61"/>
      <c r="L51" s="61"/>
      <c r="M51" s="61"/>
      <c r="N51" s="61"/>
      <c r="O51" s="61"/>
      <c r="P51" s="61"/>
      <c r="Q51" s="61"/>
      <c r="R51" s="61"/>
      <c r="S51" s="61"/>
      <c r="T51" s="61"/>
      <c r="U51" s="61"/>
      <c r="V51" s="62"/>
    </row>
    <row r="52" spans="1:22" ht="12" customHeight="1" x14ac:dyDescent="0.2">
      <c r="A52" s="55" t="s">
        <v>88</v>
      </c>
      <c r="B52" s="56"/>
      <c r="C52" s="56"/>
      <c r="D52" s="56"/>
      <c r="E52" s="56"/>
      <c r="F52" s="56"/>
      <c r="G52" s="56"/>
      <c r="H52" s="57"/>
      <c r="I52" s="61"/>
      <c r="J52" s="61"/>
      <c r="K52" s="61"/>
      <c r="L52" s="61"/>
      <c r="M52" s="61"/>
      <c r="N52" s="61"/>
      <c r="O52" s="61"/>
      <c r="P52" s="61"/>
      <c r="Q52" s="61"/>
      <c r="R52" s="61"/>
      <c r="S52" s="61"/>
      <c r="T52" s="61"/>
      <c r="U52" s="61"/>
      <c r="V52" s="62"/>
    </row>
    <row r="53" spans="1:22" ht="12" customHeight="1" x14ac:dyDescent="0.2">
      <c r="A53" s="119" t="str">
        <f>camOlculeri</f>
        <v xml:space="preserve"> </v>
      </c>
      <c r="B53" s="120"/>
      <c r="C53" s="120"/>
      <c r="D53" s="120"/>
      <c r="E53" s="120"/>
      <c r="F53" s="120"/>
      <c r="G53" s="120"/>
      <c r="H53" s="121"/>
      <c r="I53" s="61"/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62"/>
    </row>
    <row r="54" spans="1:22" ht="12" customHeight="1" x14ac:dyDescent="0.2">
      <c r="A54" s="69" t="s">
        <v>72</v>
      </c>
      <c r="B54" s="70"/>
      <c r="C54" s="70"/>
      <c r="D54" s="70"/>
      <c r="E54" s="70"/>
      <c r="F54" s="71"/>
      <c r="G54" s="72"/>
      <c r="H54" s="73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2"/>
    </row>
    <row r="55" spans="1:22" ht="12" customHeight="1" x14ac:dyDescent="0.2">
      <c r="A55" s="27" t="s">
        <v>20</v>
      </c>
      <c r="B55" s="53" t="str">
        <f>sifirX</f>
        <v xml:space="preserve"> </v>
      </c>
      <c r="C55" s="53"/>
      <c r="D55" s="53"/>
      <c r="E55" s="53"/>
      <c r="F55" s="74"/>
      <c r="G55" s="75"/>
      <c r="H55" s="76"/>
      <c r="I55" s="61"/>
      <c r="J55" s="61"/>
      <c r="K55" s="61"/>
      <c r="L55" s="61"/>
      <c r="M55" s="61"/>
      <c r="N55" s="61"/>
      <c r="O55" s="61"/>
      <c r="P55" s="61"/>
      <c r="Q55" s="61"/>
      <c r="R55" s="61"/>
      <c r="S55" s="61"/>
      <c r="T55" s="61"/>
      <c r="U55" s="61"/>
      <c r="V55" s="62"/>
    </row>
    <row r="56" spans="1:22" ht="12" customHeight="1" x14ac:dyDescent="0.2">
      <c r="A56" s="27" t="s">
        <v>21</v>
      </c>
      <c r="B56" s="53" t="str">
        <f>sifirY</f>
        <v xml:space="preserve"> </v>
      </c>
      <c r="C56" s="53"/>
      <c r="D56" s="53"/>
      <c r="E56" s="53"/>
      <c r="F56" s="74"/>
      <c r="G56" s="75"/>
      <c r="H56" s="76"/>
      <c r="I56" s="61"/>
      <c r="J56" s="61"/>
      <c r="K56" s="61"/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62"/>
    </row>
    <row r="57" spans="1:22" ht="12" customHeight="1" x14ac:dyDescent="0.2">
      <c r="A57" s="27" t="s">
        <v>22</v>
      </c>
      <c r="B57" s="53" t="str">
        <f>sifirZ</f>
        <v xml:space="preserve"> </v>
      </c>
      <c r="C57" s="53"/>
      <c r="D57" s="53"/>
      <c r="E57" s="53"/>
      <c r="F57" s="74"/>
      <c r="G57" s="75"/>
      <c r="H57" s="76"/>
      <c r="I57" s="61"/>
      <c r="J57" s="61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2"/>
    </row>
    <row r="58" spans="1:22" ht="12.95" customHeight="1" x14ac:dyDescent="0.2">
      <c r="A58" s="115" t="s">
        <v>31</v>
      </c>
      <c r="B58" s="116"/>
      <c r="C58" s="116"/>
      <c r="D58" s="103" t="str">
        <f>camSorumlusu</f>
        <v>Fikri TOPALOĞLU</v>
      </c>
      <c r="E58" s="104"/>
      <c r="F58" s="104"/>
      <c r="G58" s="104"/>
      <c r="H58" s="105"/>
      <c r="I58" s="61"/>
      <c r="J58" s="61"/>
      <c r="K58" s="61"/>
      <c r="L58" s="61"/>
      <c r="M58" s="61"/>
      <c r="N58" s="61"/>
      <c r="O58" s="61"/>
      <c r="P58" s="61"/>
      <c r="Q58" s="61"/>
      <c r="R58" s="61"/>
      <c r="S58" s="61"/>
      <c r="T58" s="61"/>
      <c r="U58" s="61"/>
      <c r="V58" s="62"/>
    </row>
    <row r="59" spans="1:22" ht="12.95" customHeight="1" x14ac:dyDescent="0.2">
      <c r="A59" s="122"/>
      <c r="B59" s="116"/>
      <c r="C59" s="116"/>
      <c r="D59" s="106"/>
      <c r="E59" s="107"/>
      <c r="F59" s="107"/>
      <c r="G59" s="107"/>
      <c r="H59" s="108"/>
      <c r="I59" s="61"/>
      <c r="J59" s="61"/>
      <c r="K59" s="61"/>
      <c r="L59" s="61"/>
      <c r="M59" s="61"/>
      <c r="N59" s="61"/>
      <c r="O59" s="61"/>
      <c r="P59" s="61"/>
      <c r="Q59" s="61"/>
      <c r="R59" s="61"/>
      <c r="S59" s="61"/>
      <c r="T59" s="61"/>
      <c r="U59" s="61"/>
      <c r="V59" s="62"/>
    </row>
    <row r="60" spans="1:22" ht="12.95" customHeight="1" x14ac:dyDescent="0.2">
      <c r="A60" s="115" t="s">
        <v>91</v>
      </c>
      <c r="B60" s="116"/>
      <c r="C60" s="116"/>
      <c r="D60" s="109" t="str">
        <f>tasarimSorumlusu</f>
        <v xml:space="preserve"> </v>
      </c>
      <c r="E60" s="110"/>
      <c r="F60" s="110"/>
      <c r="G60" s="110"/>
      <c r="H60" s="111"/>
      <c r="I60" s="61"/>
      <c r="J60" s="61"/>
      <c r="K60" s="61"/>
      <c r="L60" s="61"/>
      <c r="M60" s="61"/>
      <c r="N60" s="61"/>
      <c r="O60" s="61"/>
      <c r="P60" s="61"/>
      <c r="Q60" s="61"/>
      <c r="R60" s="61"/>
      <c r="S60" s="61"/>
      <c r="T60" s="61"/>
      <c r="U60" s="61"/>
      <c r="V60" s="62"/>
    </row>
    <row r="61" spans="1:22" ht="12.75" customHeight="1" thickBot="1" x14ac:dyDescent="0.25">
      <c r="A61" s="117"/>
      <c r="B61" s="118"/>
      <c r="C61" s="118"/>
      <c r="D61" s="112"/>
      <c r="E61" s="113"/>
      <c r="F61" s="113"/>
      <c r="G61" s="113"/>
      <c r="H61" s="114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4"/>
    </row>
    <row r="62" spans="1:22" ht="12.95" customHeight="1" x14ac:dyDescent="0.2">
      <c r="A62" s="102" t="s">
        <v>69</v>
      </c>
      <c r="B62" s="102"/>
      <c r="C62" s="102"/>
      <c r="D62" s="102"/>
      <c r="E62" s="102"/>
      <c r="F62" s="102"/>
      <c r="G62" s="102"/>
      <c r="H62" s="102"/>
      <c r="I62" s="102"/>
      <c r="J62" s="101" t="s">
        <v>26</v>
      </c>
      <c r="K62" s="101"/>
      <c r="L62" s="101"/>
      <c r="M62" s="101"/>
      <c r="N62" s="17"/>
      <c r="O62" s="17"/>
      <c r="P62" s="17"/>
      <c r="Q62" s="17"/>
      <c r="R62" s="17"/>
      <c r="S62" s="17"/>
      <c r="T62" s="100" t="s">
        <v>98</v>
      </c>
      <c r="U62" s="100"/>
    </row>
    <row r="63" spans="1:22" x14ac:dyDescent="0.2">
      <c r="A63" s="99"/>
      <c r="B63" s="99"/>
      <c r="C63" s="99"/>
      <c r="D63" s="99"/>
      <c r="E63" s="99"/>
      <c r="F63" s="99"/>
      <c r="G63" s="99"/>
      <c r="H63" s="99"/>
      <c r="I63" s="99"/>
      <c r="J63" s="99"/>
      <c r="K63" s="99"/>
      <c r="L63" s="99"/>
      <c r="M63" s="99"/>
      <c r="N63" s="99"/>
      <c r="O63" s="99"/>
      <c r="P63" s="99"/>
      <c r="Q63" s="99"/>
      <c r="R63" s="99"/>
      <c r="S63" s="99"/>
      <c r="T63" s="99"/>
      <c r="U63" s="99"/>
      <c r="V63" s="99"/>
    </row>
    <row r="64" spans="1:22" x14ac:dyDescent="0.2">
      <c r="A64" s="8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</row>
    <row r="65" spans="1:22" x14ac:dyDescent="0.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</row>
    <row r="66" spans="1:22" x14ac:dyDescent="0.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</row>
    <row r="67" spans="1:22" x14ac:dyDescent="0.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</row>
    <row r="68" spans="1:22" x14ac:dyDescent="0.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</row>
    <row r="69" spans="1:22" x14ac:dyDescent="0.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</row>
    <row r="70" spans="1:22" x14ac:dyDescent="0.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</row>
    <row r="71" spans="1:22" x14ac:dyDescent="0.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</row>
    <row r="72" spans="1:22" x14ac:dyDescent="0.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</row>
    <row r="73" spans="1:22" x14ac:dyDescent="0.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</row>
    <row r="74" spans="1:22" x14ac:dyDescent="0.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</row>
    <row r="75" spans="1:22" x14ac:dyDescent="0.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</row>
    <row r="76" spans="1:22" x14ac:dyDescent="0.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</row>
    <row r="77" spans="1:22" x14ac:dyDescent="0.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</row>
    <row r="113" spans="2:25" ht="17.25" customHeight="1" x14ac:dyDescent="0.2">
      <c r="B113" s="7"/>
      <c r="C113" s="7"/>
      <c r="D113" s="7"/>
      <c r="E113" s="7"/>
    </row>
    <row r="114" spans="2:25" s="7" customFormat="1" x14ac:dyDescent="0.2">
      <c r="B114" s="1"/>
      <c r="C114" s="1"/>
      <c r="D114" s="1"/>
      <c r="E114" s="1"/>
      <c r="W114" s="10"/>
      <c r="X114" s="10"/>
    </row>
    <row r="115" spans="2:25" ht="51" customHeight="1" x14ac:dyDescent="0.2">
      <c r="E115"/>
      <c r="Y115" s="11"/>
    </row>
  </sheetData>
  <mergeCells count="180">
    <mergeCell ref="D6:G6"/>
    <mergeCell ref="I6:K6"/>
    <mergeCell ref="L6:M6"/>
    <mergeCell ref="N6:Q6"/>
    <mergeCell ref="T6:U6"/>
    <mergeCell ref="D8:U8"/>
    <mergeCell ref="A1:E2"/>
    <mergeCell ref="D4:G4"/>
    <mergeCell ref="I4:K4"/>
    <mergeCell ref="L4:M4"/>
    <mergeCell ref="N4:Q4"/>
    <mergeCell ref="T4:U4"/>
    <mergeCell ref="D10:U10"/>
    <mergeCell ref="A12:V12"/>
    <mergeCell ref="A13:A14"/>
    <mergeCell ref="B13:E14"/>
    <mergeCell ref="F13:F14"/>
    <mergeCell ref="G13:G14"/>
    <mergeCell ref="H13:I14"/>
    <mergeCell ref="J13:K14"/>
    <mergeCell ref="L13:L14"/>
    <mergeCell ref="M13:M14"/>
    <mergeCell ref="B15:E15"/>
    <mergeCell ref="H15:I15"/>
    <mergeCell ref="J15:K15"/>
    <mergeCell ref="U15:V15"/>
    <mergeCell ref="B16:E16"/>
    <mergeCell ref="H16:I16"/>
    <mergeCell ref="J16:K16"/>
    <mergeCell ref="U16:V16"/>
    <mergeCell ref="N13:N14"/>
    <mergeCell ref="P13:P14"/>
    <mergeCell ref="Q13:Q14"/>
    <mergeCell ref="R13:R14"/>
    <mergeCell ref="S13:T13"/>
    <mergeCell ref="U13:V14"/>
    <mergeCell ref="B19:E19"/>
    <mergeCell ref="H19:I19"/>
    <mergeCell ref="J19:K19"/>
    <mergeCell ref="U19:V19"/>
    <mergeCell ref="B20:E20"/>
    <mergeCell ref="H20:I20"/>
    <mergeCell ref="J20:K20"/>
    <mergeCell ref="U20:V20"/>
    <mergeCell ref="B17:E17"/>
    <mergeCell ref="H17:I17"/>
    <mergeCell ref="J17:K17"/>
    <mergeCell ref="U17:V17"/>
    <mergeCell ref="B18:E18"/>
    <mergeCell ref="H18:I18"/>
    <mergeCell ref="J18:K18"/>
    <mergeCell ref="U18:V18"/>
    <mergeCell ref="B23:E23"/>
    <mergeCell ref="H23:I23"/>
    <mergeCell ref="J23:K23"/>
    <mergeCell ref="U23:V23"/>
    <mergeCell ref="B24:E24"/>
    <mergeCell ref="H24:I24"/>
    <mergeCell ref="J24:K24"/>
    <mergeCell ref="U24:V24"/>
    <mergeCell ref="B21:E21"/>
    <mergeCell ref="H21:I21"/>
    <mergeCell ref="J21:K21"/>
    <mergeCell ref="U21:V21"/>
    <mergeCell ref="B22:E22"/>
    <mergeCell ref="H22:I22"/>
    <mergeCell ref="J22:K22"/>
    <mergeCell ref="U22:V22"/>
    <mergeCell ref="B27:E27"/>
    <mergeCell ref="H27:I27"/>
    <mergeCell ref="J27:K27"/>
    <mergeCell ref="U27:V27"/>
    <mergeCell ref="B28:E28"/>
    <mergeCell ref="H28:I28"/>
    <mergeCell ref="J28:K28"/>
    <mergeCell ref="U28:V28"/>
    <mergeCell ref="B25:E25"/>
    <mergeCell ref="H25:I25"/>
    <mergeCell ref="J25:K25"/>
    <mergeCell ref="U25:V25"/>
    <mergeCell ref="B26:E26"/>
    <mergeCell ref="H26:I26"/>
    <mergeCell ref="J26:K26"/>
    <mergeCell ref="U26:V26"/>
    <mergeCell ref="B31:E31"/>
    <mergeCell ref="H31:I31"/>
    <mergeCell ref="J31:K31"/>
    <mergeCell ref="U31:V31"/>
    <mergeCell ref="B32:E32"/>
    <mergeCell ref="H32:I32"/>
    <mergeCell ref="J32:K32"/>
    <mergeCell ref="U32:V32"/>
    <mergeCell ref="B29:E29"/>
    <mergeCell ref="H29:I29"/>
    <mergeCell ref="J29:K29"/>
    <mergeCell ref="U29:V29"/>
    <mergeCell ref="B30:E30"/>
    <mergeCell ref="H30:I30"/>
    <mergeCell ref="J30:K30"/>
    <mergeCell ref="U30:V30"/>
    <mergeCell ref="B35:E35"/>
    <mergeCell ref="H35:I35"/>
    <mergeCell ref="J35:K35"/>
    <mergeCell ref="U35:V35"/>
    <mergeCell ref="B36:E36"/>
    <mergeCell ref="H36:I36"/>
    <mergeCell ref="J36:K36"/>
    <mergeCell ref="U36:V36"/>
    <mergeCell ref="B33:E33"/>
    <mergeCell ref="H33:I33"/>
    <mergeCell ref="J33:K33"/>
    <mergeCell ref="U33:V33"/>
    <mergeCell ref="B34:E34"/>
    <mergeCell ref="H34:I34"/>
    <mergeCell ref="J34:K34"/>
    <mergeCell ref="U34:V34"/>
    <mergeCell ref="B39:E39"/>
    <mergeCell ref="H39:I39"/>
    <mergeCell ref="J39:K39"/>
    <mergeCell ref="U39:V39"/>
    <mergeCell ref="A40:H40"/>
    <mergeCell ref="I40:P40"/>
    <mergeCell ref="Q40:R40"/>
    <mergeCell ref="U40:V40"/>
    <mergeCell ref="B37:E37"/>
    <mergeCell ref="H37:I37"/>
    <mergeCell ref="J37:K37"/>
    <mergeCell ref="U37:V37"/>
    <mergeCell ref="B38:E38"/>
    <mergeCell ref="H38:I38"/>
    <mergeCell ref="J38:K38"/>
    <mergeCell ref="U38:V38"/>
    <mergeCell ref="B41:C41"/>
    <mergeCell ref="D41:E41"/>
    <mergeCell ref="G41:H41"/>
    <mergeCell ref="I41:V61"/>
    <mergeCell ref="B42:C42"/>
    <mergeCell ref="D42:E42"/>
    <mergeCell ref="G42:H42"/>
    <mergeCell ref="B43:C43"/>
    <mergeCell ref="D43:E43"/>
    <mergeCell ref="G43:H43"/>
    <mergeCell ref="B46:C46"/>
    <mergeCell ref="D46:E46"/>
    <mergeCell ref="G46:H46"/>
    <mergeCell ref="B47:C47"/>
    <mergeCell ref="D47:E47"/>
    <mergeCell ref="G47:H47"/>
    <mergeCell ref="B44:C44"/>
    <mergeCell ref="D44:E44"/>
    <mergeCell ref="G44:H44"/>
    <mergeCell ref="B45:C45"/>
    <mergeCell ref="D45:E45"/>
    <mergeCell ref="G45:H45"/>
    <mergeCell ref="A50:H50"/>
    <mergeCell ref="A51:H51"/>
    <mergeCell ref="A52:H52"/>
    <mergeCell ref="A53:H53"/>
    <mergeCell ref="A54:E54"/>
    <mergeCell ref="F54:H54"/>
    <mergeCell ref="B48:C48"/>
    <mergeCell ref="D48:E48"/>
    <mergeCell ref="G48:H48"/>
    <mergeCell ref="B49:C49"/>
    <mergeCell ref="D49:E49"/>
    <mergeCell ref="G49:H49"/>
    <mergeCell ref="T62:U62"/>
    <mergeCell ref="A63:V63"/>
    <mergeCell ref="A58:C59"/>
    <mergeCell ref="D58:H59"/>
    <mergeCell ref="A60:C61"/>
    <mergeCell ref="D60:H61"/>
    <mergeCell ref="A62:I62"/>
    <mergeCell ref="J62:M62"/>
    <mergeCell ref="B55:E55"/>
    <mergeCell ref="F55:H55"/>
    <mergeCell ref="B56:E56"/>
    <mergeCell ref="F56:H56"/>
    <mergeCell ref="B57:E57"/>
    <mergeCell ref="F57:H57"/>
  </mergeCells>
  <printOptions horizontalCentered="1" verticalCentered="1"/>
  <pageMargins left="0" right="0.04" top="0.05" bottom="0.14000000000000001" header="7.0000000000000007E-2" footer="0.01"/>
  <pageSetup paperSize="9" scale="70" firstPageNumber="0" orientation="landscape" verticalDpi="300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5</vt:i4>
      </vt:variant>
      <vt:variant>
        <vt:lpstr>Adlandırılmış Aralıklar</vt:lpstr>
      </vt:variant>
      <vt:variant>
        <vt:i4>22</vt:i4>
      </vt:variant>
    </vt:vector>
  </HeadingPairs>
  <TitlesOfParts>
    <vt:vector size="27" baseType="lpstr">
      <vt:lpstr>FikoYT</vt:lpstr>
      <vt:lpstr>Programlar</vt:lpstr>
      <vt:lpstr>Örnekler</vt:lpstr>
      <vt:lpstr>Sayfa-1</vt:lpstr>
      <vt:lpstr>Sayfa-2</vt:lpstr>
      <vt:lpstr>anaProje</vt:lpstr>
      <vt:lpstr>camDosyasi</vt:lpstr>
      <vt:lpstr>camOlculerı</vt:lpstr>
      <vt:lpstr>camOlculeri</vt:lpstr>
      <vt:lpstr>camSorumlusu</vt:lpstr>
      <vt:lpstr>isEmriNo</vt:lpstr>
      <vt:lpstr>malzemesi</vt:lpstr>
      <vt:lpstr>modelDosyasi</vt:lpstr>
      <vt:lpstr>musteriFirma</vt:lpstr>
      <vt:lpstr>operasyonIsmi</vt:lpstr>
      <vt:lpstr>ParcaNo</vt:lpstr>
      <vt:lpstr>'Sayfa-1'!Print_Area</vt:lpstr>
      <vt:lpstr>'Sayfa-2'!Print_Area</vt:lpstr>
      <vt:lpstr>sifirX</vt:lpstr>
      <vt:lpstr>sifirY</vt:lpstr>
      <vt:lpstr>sifirZ</vt:lpstr>
      <vt:lpstr>tarih</vt:lpstr>
      <vt:lpstr>tasarimOlculeri</vt:lpstr>
      <vt:lpstr>tasarimSorumlusu</vt:lpstr>
      <vt:lpstr>tezgah</vt:lpstr>
      <vt:lpstr>'Sayfa-1'!yazma_alani</vt:lpstr>
      <vt:lpstr>'Sayfa-2'!yazma_alani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Cam-Pc</cp:lastModifiedBy>
  <cp:lastPrinted>2016-11-26T14:32:20Z</cp:lastPrinted>
  <dcterms:created xsi:type="dcterms:W3CDTF">2013-05-09T09:50:30Z</dcterms:created>
  <dcterms:modified xsi:type="dcterms:W3CDTF">2016-11-29T12:04:43Z</dcterms:modified>
</cp:coreProperties>
</file>